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975" windowHeight="11295" activeTab="0"/>
  </bookViews>
  <sheets>
    <sheet name="SS-C" sheetId="1" r:id="rId1"/>
    <sheet name="Y-TIA" sheetId="2" r:id="rId2"/>
    <sheet name="PRD-A" sheetId="3" r:id="rId3"/>
    <sheet name="Y-TIA_Jr." sheetId="4" r:id="rId4"/>
    <sheet name="Y-SSS" sheetId="5" r:id="rId5"/>
    <sheet name="Y-SS" sheetId="6" r:id="rId6"/>
  </sheets>
  <definedNames/>
  <calcPr fullCalcOnLoad="1"/>
</workbook>
</file>

<file path=xl/sharedStrings.xml><?xml version="1.0" encoding="utf-8"?>
<sst xmlns="http://schemas.openxmlformats.org/spreadsheetml/2006/main" count="1327" uniqueCount="287">
  <si>
    <t>PRD-AVANTI</t>
  </si>
  <si>
    <t>Round.1</t>
  </si>
  <si>
    <t>Round.2</t>
  </si>
  <si>
    <t>Round.3</t>
  </si>
  <si>
    <t>Round.4</t>
  </si>
  <si>
    <t>Round.5</t>
  </si>
  <si>
    <t>Round.6</t>
  </si>
  <si>
    <t>Round.7</t>
  </si>
  <si>
    <t>Round.8</t>
  </si>
  <si>
    <t>TOTAL</t>
  </si>
  <si>
    <t>RANK</t>
  </si>
  <si>
    <t>Driver</t>
  </si>
  <si>
    <t>Entrant</t>
  </si>
  <si>
    <t>P.P</t>
  </si>
  <si>
    <t>R.P</t>
  </si>
  <si>
    <t>Pen.P</t>
  </si>
  <si>
    <t>YAMAHA-TIA</t>
  </si>
  <si>
    <t>No.</t>
  </si>
  <si>
    <t>有効pt.</t>
  </si>
  <si>
    <t>2013 SL ISHINO KART M SERIES POINT RANKING</t>
  </si>
  <si>
    <t>平山　涼真</t>
  </si>
  <si>
    <t>服部　健司</t>
  </si>
  <si>
    <t>赤嶺　創太</t>
  </si>
  <si>
    <t>池永　健太</t>
  </si>
  <si>
    <t>中込　航平</t>
  </si>
  <si>
    <t>坂元　伸章</t>
  </si>
  <si>
    <t>加藤　健心</t>
  </si>
  <si>
    <t>古谷　崚</t>
  </si>
  <si>
    <t>古谷　昇</t>
  </si>
  <si>
    <t>相川　拓也</t>
  </si>
  <si>
    <t>T.GLOBAL</t>
  </si>
  <si>
    <t>ベローチェMS</t>
  </si>
  <si>
    <t>EXPRESS</t>
  </si>
  <si>
    <t>T.WEST RS</t>
  </si>
  <si>
    <t>TEAM KEIN'S</t>
  </si>
  <si>
    <t>大威　駿也</t>
  </si>
  <si>
    <t>仁野　新一</t>
  </si>
  <si>
    <t>新海　僚真</t>
  </si>
  <si>
    <t>城田　典寿</t>
  </si>
  <si>
    <t>榊　正慶</t>
  </si>
  <si>
    <t>KART KOZO.R</t>
  </si>
  <si>
    <t>TEAMぶるーと</t>
  </si>
  <si>
    <t>ｶﾜｲﾌﾟﾛｼﾞｪｸﾄ ﾋｸﾞﾁRT</t>
  </si>
  <si>
    <t>水越　健太</t>
  </si>
  <si>
    <t>卜部　謙一</t>
  </si>
  <si>
    <t>川北　浩之</t>
  </si>
  <si>
    <t>古川　豊久</t>
  </si>
  <si>
    <t>三輪　ｼﾞｭﾆｱ</t>
  </si>
  <si>
    <t>早川　政裕</t>
  </si>
  <si>
    <t>ﾊﾞﾃｨｽﾄｰﾆRT</t>
  </si>
  <si>
    <t>TARGET-R HKC</t>
  </si>
  <si>
    <t>居附　明利</t>
  </si>
  <si>
    <t>村松　伸一</t>
  </si>
  <si>
    <t>浦野　和輝</t>
  </si>
  <si>
    <t>畔柳　拓武</t>
  </si>
  <si>
    <t>杉本　涼</t>
  </si>
  <si>
    <t>足立　炎</t>
  </si>
  <si>
    <t>野中　誠大</t>
  </si>
  <si>
    <t>西山　魁</t>
  </si>
  <si>
    <t>村西　行人</t>
  </si>
  <si>
    <t>酒井　夢良</t>
  </si>
  <si>
    <t>大木　一輝</t>
  </si>
  <si>
    <t>加藤　達彦</t>
  </si>
  <si>
    <t>中嶋　健人</t>
  </si>
  <si>
    <t>ハラダKC</t>
  </si>
  <si>
    <t>HIGUCHI RT</t>
  </si>
  <si>
    <t>シロキヤKC</t>
  </si>
  <si>
    <t>K.B.F</t>
  </si>
  <si>
    <t>team Farina</t>
  </si>
  <si>
    <t>高垣　徹也</t>
  </si>
  <si>
    <t>矢嶋　好男</t>
  </si>
  <si>
    <t>秋山　辰男</t>
  </si>
  <si>
    <t>澤部　朝男</t>
  </si>
  <si>
    <t>須藤　義孝</t>
  </si>
  <si>
    <t>松浦　隆政　</t>
  </si>
  <si>
    <t>加藤　元久</t>
  </si>
  <si>
    <t>伊藤　智</t>
  </si>
  <si>
    <t>安藤　誠</t>
  </si>
  <si>
    <t>山本　恵則</t>
  </si>
  <si>
    <t>碓氷　学</t>
  </si>
  <si>
    <t>水野　稔也</t>
  </si>
  <si>
    <t>遠藤　昇司</t>
  </si>
  <si>
    <t>平松　正光</t>
  </si>
  <si>
    <t>肝付　子寛</t>
  </si>
  <si>
    <t>倉地　浩</t>
  </si>
  <si>
    <t>磯部　保</t>
  </si>
  <si>
    <t>木村　慎吾</t>
  </si>
  <si>
    <t>小林　隆</t>
  </si>
  <si>
    <t>原　正義</t>
  </si>
  <si>
    <t>市瀬　啓</t>
  </si>
  <si>
    <t>上城　藤則</t>
  </si>
  <si>
    <t>丸山　隆道</t>
  </si>
  <si>
    <t>速水　浩司</t>
  </si>
  <si>
    <t>國枝　泰臣</t>
  </si>
  <si>
    <t>横井　正樹</t>
  </si>
  <si>
    <t>NEXT.Sent ぶるーと</t>
  </si>
  <si>
    <t>nuova kart</t>
  </si>
  <si>
    <t>健康いちばん!withASR</t>
  </si>
  <si>
    <t>Y's Factory.R</t>
  </si>
  <si>
    <t>中原　蓮人</t>
  </si>
  <si>
    <t>松崎　翔平</t>
  </si>
  <si>
    <t>工藤　明</t>
  </si>
  <si>
    <t>大原　洋樹</t>
  </si>
  <si>
    <t>荒深　敬亮</t>
  </si>
  <si>
    <t>大山　学</t>
  </si>
  <si>
    <t>水谷遼太郎</t>
  </si>
  <si>
    <t>奥原　颯馬</t>
  </si>
  <si>
    <t>永川　悠太</t>
  </si>
  <si>
    <t>財津　龍斗</t>
  </si>
  <si>
    <t>川瀬　貴裕</t>
  </si>
  <si>
    <t>熊谷　学</t>
  </si>
  <si>
    <t>児島　匡希</t>
  </si>
  <si>
    <t>原田峻一郎</t>
  </si>
  <si>
    <t>宮地健太朗</t>
  </si>
  <si>
    <t>大威　駿也</t>
  </si>
  <si>
    <t>山田　隼大</t>
  </si>
  <si>
    <t>神谷　一輝</t>
  </si>
  <si>
    <t>安田　創</t>
  </si>
  <si>
    <t>酒井　悠介</t>
  </si>
  <si>
    <t>ﾌｫｰﾒｰｼｮﾝﾗｯﾌﾟ</t>
  </si>
  <si>
    <t>GEMINIwithWEST</t>
  </si>
  <si>
    <t>TEAM TSS</t>
  </si>
  <si>
    <t>塚田　脩海</t>
  </si>
  <si>
    <t>SS-Challenge</t>
  </si>
  <si>
    <t>YAMAHA- TIA Jr.</t>
  </si>
  <si>
    <t>YAMAHA- SUPER SS</t>
  </si>
  <si>
    <t>YAMAHA-SS</t>
  </si>
  <si>
    <t>辻本　始温</t>
  </si>
  <si>
    <t>鈴木　貴幸</t>
  </si>
  <si>
    <t>二階堂　将裕</t>
  </si>
  <si>
    <t>TEAM KEIN'S</t>
  </si>
  <si>
    <t>TEAMぶるーと</t>
  </si>
  <si>
    <t>シロキヤKC</t>
  </si>
  <si>
    <t>-</t>
  </si>
  <si>
    <t>水野　翔太</t>
  </si>
  <si>
    <t>山口　耕太</t>
  </si>
  <si>
    <t>TEAMぶるーと</t>
  </si>
  <si>
    <t>柳浦　圭佑</t>
  </si>
  <si>
    <t>竹内　英至</t>
  </si>
  <si>
    <t>Maki</t>
  </si>
  <si>
    <t>KART KOZO.R</t>
  </si>
  <si>
    <t>KART KOZO.R</t>
  </si>
  <si>
    <t>真弓　陽</t>
  </si>
  <si>
    <t>ﾊﾗﾀﾞｶｰﾄｸﾗﾌﾞ</t>
  </si>
  <si>
    <t>‐</t>
  </si>
  <si>
    <t>青木　英樹</t>
  </si>
  <si>
    <t>飯島　孝行</t>
  </si>
  <si>
    <t>澤村　学</t>
  </si>
  <si>
    <t>植田　武彦</t>
  </si>
  <si>
    <t>浅野　英之</t>
  </si>
  <si>
    <t>青戸　一朗</t>
  </si>
  <si>
    <t>TEAMぶるーと</t>
  </si>
  <si>
    <t>KAKIE.RT京都kcg-edu</t>
  </si>
  <si>
    <t>Y's Factory.R</t>
  </si>
  <si>
    <t>nuova kart</t>
  </si>
  <si>
    <t>斎藤　勉</t>
  </si>
  <si>
    <t>川瀬　友和</t>
  </si>
  <si>
    <t>鈴木　彩稀</t>
  </si>
  <si>
    <t>相田　一樹</t>
  </si>
  <si>
    <t>T.GLOBAL</t>
  </si>
  <si>
    <t>TEAM KEIN'S</t>
  </si>
  <si>
    <t>KART KOZO.R</t>
  </si>
  <si>
    <t>第37回SL全国大会への有効ポイント順位は第6戦終了時点となります。</t>
  </si>
  <si>
    <t>ｱｸｱｼｮｯﾄRT</t>
  </si>
  <si>
    <t>郷原　大</t>
  </si>
  <si>
    <t>高木　崇徳</t>
  </si>
  <si>
    <t>山本　哲也</t>
  </si>
  <si>
    <t>ｱｸｱｼｮｯﾄRT</t>
  </si>
  <si>
    <t>纐纈　英和</t>
  </si>
  <si>
    <t>天野　雅也</t>
  </si>
  <si>
    <t>近藤　祐貴</t>
  </si>
  <si>
    <t>河野　幹</t>
  </si>
  <si>
    <t>‐</t>
  </si>
  <si>
    <t>加藤　勇斗</t>
  </si>
  <si>
    <t>神谷　昌宏</t>
  </si>
  <si>
    <t>鈴木　彩華</t>
  </si>
  <si>
    <t>長尾　諒</t>
  </si>
  <si>
    <t>井口龍之助</t>
  </si>
  <si>
    <t>川口　宏輔</t>
  </si>
  <si>
    <t>村上　俊之</t>
  </si>
  <si>
    <t>RSナカツチ</t>
  </si>
  <si>
    <t>森川　貴光</t>
  </si>
  <si>
    <t>矢岸　拓馬</t>
  </si>
  <si>
    <t>榊原　康人</t>
  </si>
  <si>
    <t>ﾋﾗｲﾌﾟﾛｼﾞｪｸﾄwithKKR</t>
  </si>
  <si>
    <t>鈴木　貴大</t>
  </si>
  <si>
    <t>鈴木　麻友</t>
  </si>
  <si>
    <t>-</t>
  </si>
  <si>
    <t>-</t>
  </si>
  <si>
    <t>嵯峨　敏裕</t>
  </si>
  <si>
    <t>下村　康介</t>
  </si>
  <si>
    <t>早川　寛</t>
  </si>
  <si>
    <t>辻井　悠斗</t>
  </si>
  <si>
    <t>近藤竜太朗</t>
  </si>
  <si>
    <t>青木　美樹</t>
  </si>
  <si>
    <t>中村　尚登</t>
  </si>
  <si>
    <t>赤嶺　創太</t>
  </si>
  <si>
    <t>中込　航平</t>
  </si>
  <si>
    <t>T.GLOBAL</t>
  </si>
  <si>
    <t>ｱｸｱｼｮｯﾄRT</t>
  </si>
  <si>
    <t>HIGUCHI RT</t>
  </si>
  <si>
    <t>nuova kart</t>
  </si>
  <si>
    <t>EXPRESS</t>
  </si>
  <si>
    <t>横山　雄一</t>
  </si>
  <si>
    <t>佐藤　政則</t>
  </si>
  <si>
    <t>前田　秀旭</t>
  </si>
  <si>
    <t>ｱｸｱｼｮｯﾄｸﾗﾌﾞ</t>
  </si>
  <si>
    <t>木村　慎吾</t>
  </si>
  <si>
    <t>ﾈｸｽﾄst.withぶるーと</t>
  </si>
  <si>
    <t>鈴木　稜馬</t>
  </si>
  <si>
    <t>加藤　正志</t>
  </si>
  <si>
    <t>福井　英之</t>
  </si>
  <si>
    <t>上田　雅貴</t>
  </si>
  <si>
    <t>折田　穣</t>
  </si>
  <si>
    <t>吉田　和晃</t>
  </si>
  <si>
    <t>dumsr with KARTKOZO.R</t>
  </si>
  <si>
    <t>松崎　清悟</t>
  </si>
  <si>
    <t>西村　徹</t>
  </si>
  <si>
    <t>永井　茂樹</t>
  </si>
  <si>
    <t>谷田貝郁弥</t>
  </si>
  <si>
    <t>ATEAM BUZZwithKKR</t>
  </si>
  <si>
    <t>尾藤　祐志</t>
  </si>
  <si>
    <t>稲垣　稔</t>
  </si>
  <si>
    <t>安田　勲</t>
  </si>
  <si>
    <t>石丸　卓</t>
  </si>
  <si>
    <t>神谷　知宏</t>
  </si>
  <si>
    <t>T.ダラーズ with NEXT ONE</t>
  </si>
  <si>
    <t>岡田　章吾</t>
  </si>
  <si>
    <t>Round.1</t>
  </si>
  <si>
    <t>Round.2</t>
  </si>
  <si>
    <t>Round.3</t>
  </si>
  <si>
    <t>Round.4</t>
  </si>
  <si>
    <t>Round.5</t>
  </si>
  <si>
    <t>Round.6</t>
  </si>
  <si>
    <t>Round.7</t>
  </si>
  <si>
    <t>Round.8</t>
  </si>
  <si>
    <t>TOTAL</t>
  </si>
  <si>
    <t>RANK</t>
  </si>
  <si>
    <t>Driver</t>
  </si>
  <si>
    <t>Entrant</t>
  </si>
  <si>
    <t>P.P</t>
  </si>
  <si>
    <t>R.P</t>
  </si>
  <si>
    <t>Pen.P</t>
  </si>
  <si>
    <t>有効pt.</t>
  </si>
  <si>
    <t>鹿谷　遼平</t>
  </si>
  <si>
    <t>山田　将大</t>
  </si>
  <si>
    <t>武市　道博</t>
  </si>
  <si>
    <t>ｱｸｱｼｮｯﾄRT</t>
  </si>
  <si>
    <t>ｼﾅｼﾞｰﾘﾝｸｽ</t>
  </si>
  <si>
    <t>-</t>
  </si>
  <si>
    <t>杉本　大輔</t>
  </si>
  <si>
    <t>高橋　慶次</t>
  </si>
  <si>
    <t>古賀　憲治</t>
  </si>
  <si>
    <t>水野　皓稀</t>
  </si>
  <si>
    <t>澤田　尚也</t>
  </si>
  <si>
    <t>安堂　裕</t>
  </si>
  <si>
    <t>ﾄﾚﾝﾀｸﾜﾄﾛ名古屋</t>
  </si>
  <si>
    <t>ｼﾅｼﾞｰﾘﾝｸｽ</t>
  </si>
  <si>
    <t>川合　翼</t>
  </si>
  <si>
    <t>小林　拓巳</t>
  </si>
  <si>
    <t>安藤　豪</t>
  </si>
  <si>
    <t>KART KOZO.R</t>
  </si>
  <si>
    <t>ﾌｫｰﾒｰｼｮﾝﾗｯﾌﾟ</t>
  </si>
  <si>
    <t>権田　博亮</t>
  </si>
  <si>
    <t>富田　蓮</t>
  </si>
  <si>
    <t>長野　大地</t>
  </si>
  <si>
    <t>愛工大ﾚｰｼﾝｸﾞwithぶるーと</t>
  </si>
  <si>
    <t>勝田　貴元</t>
  </si>
  <si>
    <t>TEAMぶるーと</t>
  </si>
  <si>
    <t>ｱｸｱｼｮｯﾄRT</t>
  </si>
  <si>
    <t>藤江　龍弥</t>
  </si>
  <si>
    <t>新海　僚真</t>
  </si>
  <si>
    <t>平松　稜也</t>
  </si>
  <si>
    <t>杉山ﾚｰｼﾝｸﾞ</t>
  </si>
  <si>
    <t>堀川　祐希</t>
  </si>
  <si>
    <t>愛工大ﾚｰｼﾝｸﾞ</t>
  </si>
  <si>
    <t>徳丸　孝一</t>
  </si>
  <si>
    <t>北平　孝一</t>
  </si>
  <si>
    <t>柳　崇</t>
  </si>
  <si>
    <t>T.WEST RS</t>
  </si>
  <si>
    <t>西田　憲彦</t>
  </si>
  <si>
    <t>中村　広光</t>
  </si>
  <si>
    <t>佐藤　稔勝</t>
  </si>
  <si>
    <t>小林　弘典</t>
  </si>
  <si>
    <t xml:space="preserve">  </t>
  </si>
  <si>
    <t>最終戦終了</t>
  </si>
  <si>
    <t>…8戦中7戦のポイント有効となるため、無効となったところ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</si>
</sst>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E"/>
      <family val="3"/>
    </font>
    <font>
      <sz val="20"/>
      <name val="Impact"/>
      <family val="2"/>
    </font>
    <font>
      <sz val="22"/>
      <name val="Impact"/>
      <family val="2"/>
    </font>
    <font>
      <sz val="11"/>
      <name val="HGPｺﾞｼｯｸE"/>
      <family val="3"/>
    </font>
    <font>
      <sz val="10"/>
      <color indexed="10"/>
      <name val="HGSｺﾞｼｯｸE"/>
      <family val="3"/>
    </font>
    <font>
      <sz val="11"/>
      <color indexed="9"/>
      <name val="HGPｺﾞｼｯｸE"/>
      <family val="3"/>
    </font>
    <font>
      <sz val="11"/>
      <color indexed="10"/>
      <name val="HGPｺﾞｼｯｸE"/>
      <family val="3"/>
    </font>
    <font>
      <b/>
      <sz val="11"/>
      <name val="HGPｺﾞｼｯｸE"/>
      <family val="3"/>
    </font>
    <font>
      <b/>
      <sz val="11"/>
      <color indexed="9"/>
      <name val="HGPｺﾞｼｯｸE"/>
      <family val="3"/>
    </font>
    <font>
      <sz val="11"/>
      <color indexed="10"/>
      <name val="HGSｺﾞｼｯｸE"/>
      <family val="3"/>
    </font>
    <font>
      <sz val="9"/>
      <color indexed="10"/>
      <name val="HGSｺﾞｼｯｸE"/>
      <family val="3"/>
    </font>
    <font>
      <b/>
      <sz val="11"/>
      <name val="HGSｺﾞｼｯｸE"/>
      <family val="3"/>
    </font>
    <font>
      <sz val="8"/>
      <name val="HGSｺﾞｼｯｸE"/>
      <family val="3"/>
    </font>
    <font>
      <sz val="9"/>
      <name val="HGSｺﾞｼｯｸE"/>
      <family val="3"/>
    </font>
    <font>
      <sz val="9"/>
      <name val="HGPｺﾞｼｯｸE"/>
      <family val="3"/>
    </font>
    <font>
      <sz val="12"/>
      <name val="HGPｺﾞｼｯｸE"/>
      <family val="3"/>
    </font>
    <font>
      <sz val="10"/>
      <color indexed="9"/>
      <name val="HGS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33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33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43" xfId="0" applyFont="1" applyFill="1" applyBorder="1" applyAlignment="1">
      <alignment vertical="center"/>
    </xf>
    <xf numFmtId="0" fontId="5" fillId="0" borderId="43" xfId="0" applyFont="1" applyBorder="1" applyAlignment="1">
      <alignment horizontal="right" vertical="center"/>
    </xf>
    <xf numFmtId="0" fontId="9" fillId="0" borderId="4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44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47" xfId="0" applyFont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0" fontId="2" fillId="0" borderId="43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9" fillId="0" borderId="29" xfId="0" applyFont="1" applyFill="1" applyBorder="1" applyAlignment="1">
      <alignment horizontal="center" vertical="center"/>
    </xf>
    <xf numFmtId="0" fontId="2" fillId="0" borderId="49" xfId="0" applyFont="1" applyBorder="1" applyAlignment="1">
      <alignment vertical="center"/>
    </xf>
    <xf numFmtId="0" fontId="5" fillId="0" borderId="47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8" fontId="12" fillId="0" borderId="50" xfId="48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2" fillId="0" borderId="44" xfId="0" applyFont="1" applyFill="1" applyBorder="1" applyAlignment="1">
      <alignment vertical="center"/>
    </xf>
    <xf numFmtId="0" fontId="9" fillId="0" borderId="4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shrinkToFit="1"/>
    </xf>
    <xf numFmtId="0" fontId="2" fillId="0" borderId="42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2" fillId="33" borderId="32" xfId="0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13" fillId="0" borderId="25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right" vertical="center"/>
    </xf>
    <xf numFmtId="0" fontId="2" fillId="0" borderId="48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9" fillId="0" borderId="28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9" fillId="0" borderId="5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right" vertical="center"/>
    </xf>
    <xf numFmtId="0" fontId="9" fillId="0" borderId="54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45" xfId="0" applyFont="1" applyFill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16" fillId="0" borderId="25" xfId="0" applyFont="1" applyBorder="1" applyAlignment="1">
      <alignment vertical="center"/>
    </xf>
    <xf numFmtId="0" fontId="5" fillId="0" borderId="30" xfId="0" applyFont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right" vertical="center"/>
    </xf>
    <xf numFmtId="0" fontId="5" fillId="0" borderId="42" xfId="0" applyFont="1" applyBorder="1" applyAlignment="1">
      <alignment vertical="center"/>
    </xf>
    <xf numFmtId="0" fontId="2" fillId="0" borderId="43" xfId="0" applyFont="1" applyFill="1" applyBorder="1" applyAlignment="1">
      <alignment horizontal="left" vertical="center"/>
    </xf>
    <xf numFmtId="0" fontId="2" fillId="0" borderId="56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28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2" fillId="0" borderId="25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2" fillId="0" borderId="57" xfId="0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0" fontId="2" fillId="0" borderId="33" xfId="0" applyFont="1" applyBorder="1" applyAlignment="1">
      <alignment horizontal="right" vertical="center"/>
    </xf>
    <xf numFmtId="0" fontId="5" fillId="0" borderId="19" xfId="0" applyFont="1" applyBorder="1" applyAlignment="1">
      <alignment horizontal="left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3" fillId="0" borderId="52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34" borderId="10" xfId="0" applyFont="1" applyFill="1" applyBorder="1" applyAlignment="1">
      <alignment horizontal="right" vertical="center"/>
    </xf>
    <xf numFmtId="0" fontId="5" fillId="34" borderId="43" xfId="0" applyFont="1" applyFill="1" applyBorder="1" applyAlignment="1">
      <alignment horizontal="right" vertical="center"/>
    </xf>
    <xf numFmtId="0" fontId="2" fillId="34" borderId="45" xfId="0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8" fillId="34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5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D2"/>
    </sheetView>
  </sheetViews>
  <sheetFormatPr defaultColWidth="9.00390625" defaultRowHeight="13.5"/>
  <cols>
    <col min="1" max="1" width="1.625" style="1" customWidth="1"/>
    <col min="2" max="2" width="5.625" style="1" customWidth="1"/>
    <col min="3" max="3" width="3.625" style="1" customWidth="1"/>
    <col min="4" max="4" width="17.625" style="1" customWidth="1"/>
    <col min="5" max="5" width="25.625" style="1" customWidth="1"/>
    <col min="6" max="21" width="4.875" style="1" customWidth="1"/>
    <col min="22" max="23" width="5.625" style="1" customWidth="1"/>
    <col min="24" max="25" width="4.25390625" style="1" customWidth="1"/>
    <col min="26" max="16384" width="9.00390625" style="1" customWidth="1"/>
  </cols>
  <sheetData>
    <row r="1" spans="1:23" ht="13.5" customHeight="1">
      <c r="A1" s="191" t="s">
        <v>123</v>
      </c>
      <c r="B1" s="191"/>
      <c r="C1" s="191"/>
      <c r="D1" s="191"/>
      <c r="H1" s="192" t="s">
        <v>19</v>
      </c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</row>
    <row r="2" spans="1:24" ht="13.5" customHeight="1" thickBot="1">
      <c r="A2" s="191"/>
      <c r="B2" s="191"/>
      <c r="C2" s="191"/>
      <c r="D2" s="191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3"/>
    </row>
    <row r="3" spans="1:24" ht="13.5" customHeight="1">
      <c r="A3" s="2"/>
      <c r="B3" s="11"/>
      <c r="C3" s="8"/>
      <c r="D3" s="23"/>
      <c r="E3" s="6"/>
      <c r="F3" s="7" t="s">
        <v>1</v>
      </c>
      <c r="G3" s="8"/>
      <c r="H3" s="7" t="s">
        <v>2</v>
      </c>
      <c r="I3" s="8"/>
      <c r="J3" s="7" t="s">
        <v>3</v>
      </c>
      <c r="K3" s="8"/>
      <c r="L3" s="7" t="s">
        <v>4</v>
      </c>
      <c r="M3" s="8"/>
      <c r="N3" s="7" t="s">
        <v>5</v>
      </c>
      <c r="O3" s="9"/>
      <c r="P3" s="7" t="s">
        <v>6</v>
      </c>
      <c r="Q3" s="9"/>
      <c r="R3" s="7" t="s">
        <v>7</v>
      </c>
      <c r="S3" s="18"/>
      <c r="T3" s="7" t="s">
        <v>8</v>
      </c>
      <c r="U3" s="18"/>
      <c r="V3" s="20" t="s">
        <v>9</v>
      </c>
      <c r="W3" s="10"/>
      <c r="X3" s="86"/>
    </row>
    <row r="4" spans="1:24" ht="13.5" customHeight="1" thickBot="1">
      <c r="A4" s="2"/>
      <c r="B4" s="13" t="s">
        <v>10</v>
      </c>
      <c r="C4" s="26" t="s">
        <v>17</v>
      </c>
      <c r="D4" s="26" t="s">
        <v>11</v>
      </c>
      <c r="E4" s="14" t="s">
        <v>12</v>
      </c>
      <c r="F4" s="15" t="s">
        <v>13</v>
      </c>
      <c r="G4" s="15" t="s">
        <v>14</v>
      </c>
      <c r="H4" s="15" t="s">
        <v>13</v>
      </c>
      <c r="I4" s="33" t="s">
        <v>14</v>
      </c>
      <c r="J4" s="33" t="s">
        <v>13</v>
      </c>
      <c r="K4" s="33" t="s">
        <v>14</v>
      </c>
      <c r="L4" s="33" t="s">
        <v>13</v>
      </c>
      <c r="M4" s="33" t="s">
        <v>14</v>
      </c>
      <c r="N4" s="33" t="s">
        <v>13</v>
      </c>
      <c r="O4" s="33" t="s">
        <v>14</v>
      </c>
      <c r="P4" s="33" t="s">
        <v>13</v>
      </c>
      <c r="Q4" s="33" t="s">
        <v>14</v>
      </c>
      <c r="R4" s="33" t="s">
        <v>13</v>
      </c>
      <c r="S4" s="34" t="s">
        <v>14</v>
      </c>
      <c r="T4" s="33" t="s">
        <v>13</v>
      </c>
      <c r="U4" s="34" t="s">
        <v>14</v>
      </c>
      <c r="V4" s="19" t="s">
        <v>15</v>
      </c>
      <c r="W4" s="89" t="s">
        <v>18</v>
      </c>
      <c r="X4" s="87"/>
    </row>
    <row r="5" spans="2:24" ht="17.25" customHeight="1">
      <c r="B5" s="25">
        <f aca="true" t="shared" si="0" ref="B5:B27">RANK(W5,$W$5:$W$34)</f>
        <v>1</v>
      </c>
      <c r="C5" s="56">
        <v>42</v>
      </c>
      <c r="D5" s="103" t="s">
        <v>21</v>
      </c>
      <c r="E5" s="83" t="s">
        <v>31</v>
      </c>
      <c r="F5" s="78"/>
      <c r="G5" s="102">
        <v>22</v>
      </c>
      <c r="H5" s="78"/>
      <c r="I5" s="68">
        <v>20</v>
      </c>
      <c r="J5" s="68"/>
      <c r="K5" s="68">
        <v>22</v>
      </c>
      <c r="L5" s="68"/>
      <c r="M5" s="68">
        <v>25</v>
      </c>
      <c r="N5" s="68">
        <v>3</v>
      </c>
      <c r="O5" s="68">
        <v>25</v>
      </c>
      <c r="P5" s="68">
        <v>3</v>
      </c>
      <c r="Q5" s="68">
        <v>16</v>
      </c>
      <c r="R5" s="68"/>
      <c r="S5" s="68" t="s">
        <v>133</v>
      </c>
      <c r="T5" s="68">
        <v>3</v>
      </c>
      <c r="U5" s="74">
        <v>18</v>
      </c>
      <c r="V5" s="44"/>
      <c r="W5" s="45">
        <f>SUM(F5:U5)-V5</f>
        <v>157</v>
      </c>
      <c r="X5" s="3"/>
    </row>
    <row r="6" spans="2:24" ht="17.25" customHeight="1">
      <c r="B6" s="25">
        <f t="shared" si="0"/>
        <v>2</v>
      </c>
      <c r="C6" s="54">
        <v>12</v>
      </c>
      <c r="D6" s="50" t="s">
        <v>20</v>
      </c>
      <c r="E6" s="51" t="s">
        <v>30</v>
      </c>
      <c r="F6" s="69">
        <v>3</v>
      </c>
      <c r="G6" s="57">
        <v>25</v>
      </c>
      <c r="H6" s="69">
        <v>3</v>
      </c>
      <c r="I6" s="69">
        <v>25</v>
      </c>
      <c r="J6" s="69"/>
      <c r="K6" s="69">
        <v>20</v>
      </c>
      <c r="L6" s="69"/>
      <c r="M6" s="69">
        <v>16</v>
      </c>
      <c r="N6" s="69"/>
      <c r="O6" s="69">
        <v>0</v>
      </c>
      <c r="P6" s="69"/>
      <c r="Q6" s="69" t="s">
        <v>133</v>
      </c>
      <c r="R6" s="69">
        <v>3</v>
      </c>
      <c r="S6" s="69">
        <v>22</v>
      </c>
      <c r="T6" s="69"/>
      <c r="U6" s="75">
        <v>24</v>
      </c>
      <c r="V6" s="21"/>
      <c r="W6" s="12">
        <f>SUM(F6:U6)-V6</f>
        <v>141</v>
      </c>
      <c r="X6" s="3"/>
    </row>
    <row r="7" spans="2:24" ht="17.25" customHeight="1">
      <c r="B7" s="25">
        <f t="shared" si="0"/>
        <v>3</v>
      </c>
      <c r="C7" s="55">
        <v>92</v>
      </c>
      <c r="D7" s="52" t="s">
        <v>127</v>
      </c>
      <c r="E7" s="32" t="s">
        <v>130</v>
      </c>
      <c r="F7" s="69"/>
      <c r="G7" s="57" t="s">
        <v>133</v>
      </c>
      <c r="H7" s="69"/>
      <c r="I7" s="69">
        <v>11</v>
      </c>
      <c r="J7" s="69"/>
      <c r="K7" s="69">
        <v>16</v>
      </c>
      <c r="L7" s="69">
        <v>3</v>
      </c>
      <c r="M7" s="69">
        <v>22</v>
      </c>
      <c r="N7" s="69"/>
      <c r="O7" s="69">
        <v>20</v>
      </c>
      <c r="P7" s="69"/>
      <c r="Q7" s="69">
        <v>25</v>
      </c>
      <c r="R7" s="69"/>
      <c r="S7" s="69">
        <v>18</v>
      </c>
      <c r="T7" s="69"/>
      <c r="U7" s="75">
        <v>21</v>
      </c>
      <c r="V7" s="21"/>
      <c r="W7" s="12">
        <f>SUM(F7:U7)-V7</f>
        <v>136</v>
      </c>
      <c r="X7" s="3"/>
    </row>
    <row r="8" spans="2:24" ht="17.25" customHeight="1">
      <c r="B8" s="25">
        <f t="shared" si="0"/>
        <v>4</v>
      </c>
      <c r="C8" s="55">
        <v>16</v>
      </c>
      <c r="D8" s="32" t="s">
        <v>185</v>
      </c>
      <c r="E8" s="4" t="s">
        <v>65</v>
      </c>
      <c r="F8" s="69"/>
      <c r="G8" s="70" t="s">
        <v>188</v>
      </c>
      <c r="H8" s="69"/>
      <c r="I8" s="69" t="s">
        <v>187</v>
      </c>
      <c r="J8" s="69"/>
      <c r="K8" s="70" t="s">
        <v>187</v>
      </c>
      <c r="L8" s="69"/>
      <c r="M8" s="57">
        <v>20</v>
      </c>
      <c r="N8" s="69"/>
      <c r="O8" s="69">
        <v>22</v>
      </c>
      <c r="P8" s="69"/>
      <c r="Q8" s="69">
        <v>22</v>
      </c>
      <c r="R8" s="69"/>
      <c r="S8" s="69">
        <v>25</v>
      </c>
      <c r="T8" s="69"/>
      <c r="U8" s="75">
        <v>30</v>
      </c>
      <c r="V8" s="21"/>
      <c r="W8" s="12">
        <f>SUM(F8:U8)-V8</f>
        <v>119</v>
      </c>
      <c r="X8" s="88"/>
    </row>
    <row r="9" spans="2:24" ht="17.25" customHeight="1">
      <c r="B9" s="25">
        <f t="shared" si="0"/>
        <v>5</v>
      </c>
      <c r="C9" s="54">
        <v>77</v>
      </c>
      <c r="D9" s="50" t="s">
        <v>26</v>
      </c>
      <c r="E9" s="4" t="s">
        <v>33</v>
      </c>
      <c r="F9" s="69"/>
      <c r="G9" s="70">
        <v>14</v>
      </c>
      <c r="H9" s="69"/>
      <c r="I9" s="69">
        <v>14</v>
      </c>
      <c r="J9" s="69"/>
      <c r="K9" s="185">
        <v>13</v>
      </c>
      <c r="L9" s="69"/>
      <c r="M9" s="69">
        <v>18</v>
      </c>
      <c r="N9" s="69"/>
      <c r="O9" s="69">
        <v>16</v>
      </c>
      <c r="P9" s="69"/>
      <c r="Q9" s="69">
        <v>20</v>
      </c>
      <c r="R9" s="69"/>
      <c r="S9" s="125">
        <v>16</v>
      </c>
      <c r="T9" s="69"/>
      <c r="U9" s="75">
        <v>13.5</v>
      </c>
      <c r="V9" s="21"/>
      <c r="W9" s="12">
        <f>SUM(F9:U9)-V9-13</f>
        <v>111.5</v>
      </c>
      <c r="X9" s="88"/>
    </row>
    <row r="10" spans="2:24" ht="17.25" customHeight="1">
      <c r="B10" s="25">
        <f t="shared" si="0"/>
        <v>6</v>
      </c>
      <c r="C10" s="54">
        <v>35</v>
      </c>
      <c r="D10" s="5" t="s">
        <v>27</v>
      </c>
      <c r="E10" s="4" t="s">
        <v>34</v>
      </c>
      <c r="F10" s="69"/>
      <c r="G10" s="70">
        <v>13</v>
      </c>
      <c r="H10" s="69"/>
      <c r="I10" s="185">
        <v>12</v>
      </c>
      <c r="J10" s="69"/>
      <c r="K10" s="69">
        <v>12</v>
      </c>
      <c r="L10" s="69"/>
      <c r="M10" s="69">
        <v>12</v>
      </c>
      <c r="N10" s="69"/>
      <c r="O10" s="69">
        <v>15</v>
      </c>
      <c r="P10" s="69"/>
      <c r="Q10" s="69">
        <v>14</v>
      </c>
      <c r="R10" s="69"/>
      <c r="S10" s="69">
        <v>15</v>
      </c>
      <c r="T10" s="69"/>
      <c r="U10" s="75">
        <v>22.5</v>
      </c>
      <c r="V10" s="21"/>
      <c r="W10" s="12">
        <f>SUM(F10:U10)-V10-12</f>
        <v>103.5</v>
      </c>
      <c r="X10" s="3"/>
    </row>
    <row r="11" spans="2:24" ht="17.25" customHeight="1">
      <c r="B11" s="25">
        <f t="shared" si="0"/>
        <v>7</v>
      </c>
      <c r="C11" s="56">
        <v>2</v>
      </c>
      <c r="D11" s="145" t="s">
        <v>29</v>
      </c>
      <c r="E11" s="83" t="s">
        <v>34</v>
      </c>
      <c r="F11" s="69"/>
      <c r="G11" s="57">
        <v>0</v>
      </c>
      <c r="H11" s="69"/>
      <c r="I11" s="69">
        <v>18</v>
      </c>
      <c r="J11" s="69"/>
      <c r="K11" s="69">
        <v>14</v>
      </c>
      <c r="L11" s="69"/>
      <c r="M11" s="69">
        <v>13</v>
      </c>
      <c r="N11" s="69"/>
      <c r="O11" s="69">
        <v>18</v>
      </c>
      <c r="P11" s="69"/>
      <c r="Q11" s="69" t="s">
        <v>133</v>
      </c>
      <c r="R11" s="69"/>
      <c r="S11" s="69">
        <v>9</v>
      </c>
      <c r="T11" s="69"/>
      <c r="U11" s="75">
        <v>0</v>
      </c>
      <c r="V11" s="21"/>
      <c r="W11" s="12">
        <f aca="true" t="shared" si="1" ref="W11:W35">SUM(F11:U11)-V11</f>
        <v>72</v>
      </c>
      <c r="X11" s="3"/>
    </row>
    <row r="12" spans="2:24" ht="17.25" customHeight="1">
      <c r="B12" s="25">
        <f t="shared" si="0"/>
        <v>8</v>
      </c>
      <c r="C12" s="56">
        <v>25</v>
      </c>
      <c r="D12" s="24" t="s">
        <v>22</v>
      </c>
      <c r="E12" s="98" t="s">
        <v>32</v>
      </c>
      <c r="F12" s="69"/>
      <c r="G12" s="70">
        <v>20</v>
      </c>
      <c r="H12" s="69"/>
      <c r="I12" s="69">
        <v>22</v>
      </c>
      <c r="J12" s="69">
        <v>3</v>
      </c>
      <c r="K12" s="69">
        <v>25</v>
      </c>
      <c r="L12" s="69"/>
      <c r="M12" s="69" t="s">
        <v>133</v>
      </c>
      <c r="N12" s="69"/>
      <c r="O12" s="69" t="s">
        <v>133</v>
      </c>
      <c r="P12" s="69"/>
      <c r="Q12" s="69" t="s">
        <v>133</v>
      </c>
      <c r="R12" s="69"/>
      <c r="S12" s="69" t="s">
        <v>133</v>
      </c>
      <c r="T12" s="69"/>
      <c r="U12" s="69" t="s">
        <v>133</v>
      </c>
      <c r="V12" s="21"/>
      <c r="W12" s="12">
        <f t="shared" si="1"/>
        <v>70</v>
      </c>
      <c r="X12" s="3"/>
    </row>
    <row r="13" spans="2:24" ht="17.25" customHeight="1">
      <c r="B13" s="25">
        <f t="shared" si="0"/>
        <v>9</v>
      </c>
      <c r="C13" s="60">
        <v>6</v>
      </c>
      <c r="D13" s="32" t="s">
        <v>129</v>
      </c>
      <c r="E13" s="184" t="s">
        <v>132</v>
      </c>
      <c r="F13" s="69"/>
      <c r="G13" s="57" t="s">
        <v>133</v>
      </c>
      <c r="H13" s="69"/>
      <c r="I13" s="69">
        <v>0</v>
      </c>
      <c r="J13" s="69"/>
      <c r="K13" s="70">
        <v>15</v>
      </c>
      <c r="L13" s="69"/>
      <c r="M13" s="69">
        <v>15</v>
      </c>
      <c r="N13" s="69"/>
      <c r="O13" s="69">
        <v>0</v>
      </c>
      <c r="P13" s="69"/>
      <c r="Q13" s="69" t="s">
        <v>133</v>
      </c>
      <c r="R13" s="69"/>
      <c r="S13" s="144" t="s">
        <v>133</v>
      </c>
      <c r="T13" s="69"/>
      <c r="U13" s="69">
        <v>37.5</v>
      </c>
      <c r="V13" s="21"/>
      <c r="W13" s="12">
        <f t="shared" si="1"/>
        <v>67.5</v>
      </c>
      <c r="X13" s="3"/>
    </row>
    <row r="14" spans="2:24" ht="17.25" customHeight="1">
      <c r="B14" s="25">
        <f t="shared" si="0"/>
        <v>10</v>
      </c>
      <c r="C14" s="54">
        <v>32</v>
      </c>
      <c r="D14" s="32" t="s">
        <v>186</v>
      </c>
      <c r="E14" s="51" t="s">
        <v>163</v>
      </c>
      <c r="F14" s="69"/>
      <c r="G14" s="94" t="s">
        <v>133</v>
      </c>
      <c r="H14" s="69"/>
      <c r="I14" s="69" t="s">
        <v>133</v>
      </c>
      <c r="J14" s="69"/>
      <c r="K14" s="69" t="s">
        <v>133</v>
      </c>
      <c r="L14" s="69"/>
      <c r="M14" s="69">
        <v>9</v>
      </c>
      <c r="N14" s="69"/>
      <c r="O14" s="70">
        <v>11</v>
      </c>
      <c r="P14" s="69"/>
      <c r="Q14" s="69">
        <v>11</v>
      </c>
      <c r="R14" s="69"/>
      <c r="S14" s="69">
        <v>12</v>
      </c>
      <c r="T14" s="69"/>
      <c r="U14" s="69">
        <v>16.5</v>
      </c>
      <c r="V14" s="21"/>
      <c r="W14" s="12">
        <f t="shared" si="1"/>
        <v>59.5</v>
      </c>
      <c r="X14" s="3"/>
    </row>
    <row r="15" spans="2:24" ht="17.25" customHeight="1">
      <c r="B15" s="25">
        <f t="shared" si="0"/>
        <v>11</v>
      </c>
      <c r="C15" s="54">
        <v>11</v>
      </c>
      <c r="D15" s="50" t="s">
        <v>24</v>
      </c>
      <c r="E15" s="51" t="s">
        <v>163</v>
      </c>
      <c r="F15" s="69"/>
      <c r="G15" s="70">
        <v>16</v>
      </c>
      <c r="H15" s="69"/>
      <c r="I15" s="69">
        <v>13</v>
      </c>
      <c r="J15" s="69"/>
      <c r="K15" s="69">
        <v>18</v>
      </c>
      <c r="L15" s="69"/>
      <c r="M15" s="69" t="s">
        <v>133</v>
      </c>
      <c r="N15" s="69"/>
      <c r="O15" s="69" t="s">
        <v>133</v>
      </c>
      <c r="P15" s="69"/>
      <c r="Q15" s="69" t="s">
        <v>133</v>
      </c>
      <c r="R15" s="69"/>
      <c r="S15" s="69" t="s">
        <v>133</v>
      </c>
      <c r="T15" s="69"/>
      <c r="U15" s="69" t="s">
        <v>133</v>
      </c>
      <c r="V15" s="21"/>
      <c r="W15" s="12">
        <f t="shared" si="1"/>
        <v>47</v>
      </c>
      <c r="X15" s="3"/>
    </row>
    <row r="16" spans="2:24" ht="17.25" customHeight="1">
      <c r="B16" s="25">
        <f t="shared" si="0"/>
        <v>11</v>
      </c>
      <c r="C16" s="54">
        <v>7</v>
      </c>
      <c r="D16" s="5" t="s">
        <v>165</v>
      </c>
      <c r="E16" s="4" t="s">
        <v>30</v>
      </c>
      <c r="F16" s="69"/>
      <c r="G16" s="69" t="s">
        <v>133</v>
      </c>
      <c r="H16" s="69"/>
      <c r="I16" s="69" t="s">
        <v>133</v>
      </c>
      <c r="J16" s="69"/>
      <c r="K16" s="69">
        <v>10</v>
      </c>
      <c r="L16" s="69"/>
      <c r="M16" s="69">
        <v>10</v>
      </c>
      <c r="N16" s="69"/>
      <c r="O16" s="69">
        <v>14</v>
      </c>
      <c r="P16" s="69"/>
      <c r="Q16" s="69">
        <v>13</v>
      </c>
      <c r="R16" s="75"/>
      <c r="S16" s="125" t="s">
        <v>133</v>
      </c>
      <c r="T16" s="69"/>
      <c r="U16" s="75" t="s">
        <v>133</v>
      </c>
      <c r="V16" s="21"/>
      <c r="W16" s="12">
        <f t="shared" si="1"/>
        <v>47</v>
      </c>
      <c r="X16" s="3"/>
    </row>
    <row r="17" spans="2:24" ht="17.25" customHeight="1">
      <c r="B17" s="25">
        <f t="shared" si="0"/>
        <v>13</v>
      </c>
      <c r="C17" s="55">
        <v>39</v>
      </c>
      <c r="D17" s="52" t="s">
        <v>25</v>
      </c>
      <c r="E17" s="107" t="s">
        <v>30</v>
      </c>
      <c r="F17" s="69"/>
      <c r="G17" s="57">
        <v>15</v>
      </c>
      <c r="H17" s="69"/>
      <c r="I17" s="69">
        <v>15</v>
      </c>
      <c r="J17" s="69"/>
      <c r="K17" s="69" t="s">
        <v>133</v>
      </c>
      <c r="L17" s="69"/>
      <c r="M17" s="69">
        <v>14</v>
      </c>
      <c r="N17" s="69"/>
      <c r="O17" s="69" t="s">
        <v>133</v>
      </c>
      <c r="P17" s="69"/>
      <c r="Q17" s="69" t="s">
        <v>133</v>
      </c>
      <c r="R17" s="69"/>
      <c r="S17" s="69" t="s">
        <v>133</v>
      </c>
      <c r="T17" s="69"/>
      <c r="U17" s="75" t="s">
        <v>133</v>
      </c>
      <c r="V17" s="21"/>
      <c r="W17" s="12">
        <f t="shared" si="1"/>
        <v>44</v>
      </c>
      <c r="X17" s="3"/>
    </row>
    <row r="18" spans="2:24" ht="17.25" customHeight="1">
      <c r="B18" s="25">
        <f t="shared" si="0"/>
        <v>14</v>
      </c>
      <c r="C18" s="54">
        <v>8</v>
      </c>
      <c r="D18" s="181" t="s">
        <v>203</v>
      </c>
      <c r="E18" s="131" t="s">
        <v>34</v>
      </c>
      <c r="F18" s="69"/>
      <c r="G18" s="70" t="s">
        <v>133</v>
      </c>
      <c r="H18" s="69"/>
      <c r="I18" s="69" t="s">
        <v>133</v>
      </c>
      <c r="J18" s="69"/>
      <c r="K18" s="70" t="s">
        <v>133</v>
      </c>
      <c r="L18" s="69"/>
      <c r="M18" s="69" t="s">
        <v>133</v>
      </c>
      <c r="N18" s="69"/>
      <c r="O18" s="69">
        <v>13</v>
      </c>
      <c r="P18" s="69"/>
      <c r="Q18" s="69">
        <v>10</v>
      </c>
      <c r="R18" s="69"/>
      <c r="S18" s="69" t="s">
        <v>249</v>
      </c>
      <c r="T18" s="69"/>
      <c r="U18" s="69">
        <v>19.5</v>
      </c>
      <c r="V18" s="21"/>
      <c r="W18" s="12">
        <f t="shared" si="1"/>
        <v>42.5</v>
      </c>
      <c r="X18" s="3"/>
    </row>
    <row r="19" spans="2:24" ht="17.25" customHeight="1">
      <c r="B19" s="25">
        <f t="shared" si="0"/>
        <v>15</v>
      </c>
      <c r="C19" s="55">
        <v>80</v>
      </c>
      <c r="D19" s="116" t="s">
        <v>166</v>
      </c>
      <c r="E19" s="183" t="s">
        <v>167</v>
      </c>
      <c r="F19" s="69"/>
      <c r="G19" s="70" t="s">
        <v>133</v>
      </c>
      <c r="H19" s="69"/>
      <c r="I19" s="69" t="s">
        <v>133</v>
      </c>
      <c r="J19" s="69"/>
      <c r="K19" s="70">
        <v>8</v>
      </c>
      <c r="L19" s="69"/>
      <c r="M19" s="69" t="s">
        <v>133</v>
      </c>
      <c r="N19" s="69"/>
      <c r="O19" s="69">
        <v>12</v>
      </c>
      <c r="P19" s="69"/>
      <c r="Q19" s="69">
        <v>9</v>
      </c>
      <c r="R19" s="69"/>
      <c r="S19" s="78">
        <v>13</v>
      </c>
      <c r="T19" s="69"/>
      <c r="U19" s="69">
        <v>0</v>
      </c>
      <c r="V19" s="21"/>
      <c r="W19" s="12">
        <f t="shared" si="1"/>
        <v>42</v>
      </c>
      <c r="X19" s="3"/>
    </row>
    <row r="20" spans="2:24" ht="17.25" customHeight="1">
      <c r="B20" s="25">
        <f t="shared" si="0"/>
        <v>16</v>
      </c>
      <c r="C20" s="118">
        <v>5</v>
      </c>
      <c r="D20" s="52" t="s">
        <v>28</v>
      </c>
      <c r="E20" s="107" t="s">
        <v>34</v>
      </c>
      <c r="F20" s="69"/>
      <c r="G20" s="57">
        <v>12</v>
      </c>
      <c r="H20" s="69"/>
      <c r="I20" s="69">
        <v>9</v>
      </c>
      <c r="J20" s="69"/>
      <c r="K20" s="70">
        <v>9</v>
      </c>
      <c r="L20" s="69"/>
      <c r="M20" s="69" t="s">
        <v>133</v>
      </c>
      <c r="N20" s="69"/>
      <c r="O20" s="69" t="s">
        <v>133</v>
      </c>
      <c r="P20" s="69"/>
      <c r="Q20" s="69">
        <v>8</v>
      </c>
      <c r="R20" s="69"/>
      <c r="S20" s="69" t="s">
        <v>133</v>
      </c>
      <c r="T20" s="69"/>
      <c r="U20" s="75" t="s">
        <v>133</v>
      </c>
      <c r="V20" s="21"/>
      <c r="W20" s="12">
        <f t="shared" si="1"/>
        <v>38</v>
      </c>
      <c r="X20" s="3"/>
    </row>
    <row r="21" spans="2:24" ht="17.25" customHeight="1">
      <c r="B21" s="25">
        <f t="shared" si="0"/>
        <v>17</v>
      </c>
      <c r="C21" s="54">
        <v>43</v>
      </c>
      <c r="D21" s="134" t="s">
        <v>23</v>
      </c>
      <c r="E21" s="51" t="s">
        <v>163</v>
      </c>
      <c r="F21" s="69"/>
      <c r="G21" s="70">
        <v>18</v>
      </c>
      <c r="H21" s="69"/>
      <c r="I21" s="69">
        <v>16</v>
      </c>
      <c r="J21" s="69"/>
      <c r="K21" s="69" t="s">
        <v>133</v>
      </c>
      <c r="L21" s="69"/>
      <c r="M21" s="129" t="s">
        <v>133</v>
      </c>
      <c r="N21" s="69"/>
      <c r="O21" s="69" t="s">
        <v>133</v>
      </c>
      <c r="P21" s="69"/>
      <c r="Q21" s="69" t="s">
        <v>133</v>
      </c>
      <c r="R21" s="69"/>
      <c r="S21" s="69" t="s">
        <v>133</v>
      </c>
      <c r="T21" s="69"/>
      <c r="U21" s="75" t="s">
        <v>133</v>
      </c>
      <c r="V21" s="21"/>
      <c r="W21" s="12">
        <f t="shared" si="1"/>
        <v>34</v>
      </c>
      <c r="X21" s="3"/>
    </row>
    <row r="22" spans="2:24" ht="17.25" customHeight="1">
      <c r="B22" s="25">
        <f t="shared" si="0"/>
        <v>18</v>
      </c>
      <c r="C22" s="60">
        <v>20</v>
      </c>
      <c r="D22" s="32" t="s">
        <v>219</v>
      </c>
      <c r="E22" s="32" t="s">
        <v>34</v>
      </c>
      <c r="F22" s="71"/>
      <c r="G22" s="70" t="s">
        <v>133</v>
      </c>
      <c r="H22" s="69"/>
      <c r="I22" s="69" t="s">
        <v>133</v>
      </c>
      <c r="J22" s="69"/>
      <c r="K22" s="69" t="s">
        <v>133</v>
      </c>
      <c r="L22" s="69"/>
      <c r="M22" s="69" t="s">
        <v>133</v>
      </c>
      <c r="N22" s="71"/>
      <c r="O22" s="69" t="s">
        <v>133</v>
      </c>
      <c r="P22" s="71"/>
      <c r="Q22" s="71">
        <v>0</v>
      </c>
      <c r="R22" s="71"/>
      <c r="S22" s="71" t="s">
        <v>249</v>
      </c>
      <c r="T22" s="71"/>
      <c r="U22" s="71">
        <v>33</v>
      </c>
      <c r="V22" s="21"/>
      <c r="W22" s="12">
        <f t="shared" si="1"/>
        <v>33</v>
      </c>
      <c r="X22" s="3"/>
    </row>
    <row r="23" spans="2:24" ht="17.25" customHeight="1">
      <c r="B23" s="25">
        <f t="shared" si="0"/>
        <v>19</v>
      </c>
      <c r="C23" s="126">
        <v>37</v>
      </c>
      <c r="D23" s="32" t="s">
        <v>218</v>
      </c>
      <c r="E23" s="51" t="s">
        <v>247</v>
      </c>
      <c r="F23" s="71"/>
      <c r="G23" s="57" t="s">
        <v>133</v>
      </c>
      <c r="H23" s="71"/>
      <c r="I23" s="71" t="s">
        <v>133</v>
      </c>
      <c r="J23" s="71"/>
      <c r="K23" s="71" t="s">
        <v>133</v>
      </c>
      <c r="L23" s="71"/>
      <c r="M23" s="71" t="s">
        <v>133</v>
      </c>
      <c r="N23" s="71"/>
      <c r="O23" s="71" t="s">
        <v>133</v>
      </c>
      <c r="P23" s="71"/>
      <c r="Q23" s="57">
        <v>12</v>
      </c>
      <c r="R23" s="71"/>
      <c r="S23" s="57">
        <v>20</v>
      </c>
      <c r="T23" s="71"/>
      <c r="U23" s="69" t="s">
        <v>249</v>
      </c>
      <c r="V23" s="21"/>
      <c r="W23" s="12">
        <f t="shared" si="1"/>
        <v>32</v>
      </c>
      <c r="X23" s="3"/>
    </row>
    <row r="24" spans="2:24" ht="17.25" customHeight="1">
      <c r="B24" s="25">
        <f t="shared" si="0"/>
        <v>20</v>
      </c>
      <c r="C24" s="157">
        <v>17</v>
      </c>
      <c r="D24" s="116" t="s">
        <v>258</v>
      </c>
      <c r="E24" s="32" t="s">
        <v>261</v>
      </c>
      <c r="F24" s="71"/>
      <c r="G24" s="70" t="s">
        <v>133</v>
      </c>
      <c r="H24" s="69"/>
      <c r="I24" s="69" t="s">
        <v>133</v>
      </c>
      <c r="J24" s="69"/>
      <c r="K24" s="69" t="s">
        <v>133</v>
      </c>
      <c r="L24" s="69"/>
      <c r="M24" s="69" t="s">
        <v>133</v>
      </c>
      <c r="N24" s="71"/>
      <c r="O24" s="69" t="s">
        <v>133</v>
      </c>
      <c r="P24" s="71"/>
      <c r="Q24" s="69" t="s">
        <v>133</v>
      </c>
      <c r="R24" s="71"/>
      <c r="S24" s="71" t="s">
        <v>249</v>
      </c>
      <c r="T24" s="71"/>
      <c r="U24" s="71">
        <v>27</v>
      </c>
      <c r="V24" s="21"/>
      <c r="W24" s="12">
        <f t="shared" si="1"/>
        <v>27</v>
      </c>
      <c r="X24" s="3"/>
    </row>
    <row r="25" spans="2:24" ht="17.25" customHeight="1">
      <c r="B25" s="25">
        <f t="shared" si="0"/>
        <v>21</v>
      </c>
      <c r="C25" s="54">
        <v>27</v>
      </c>
      <c r="D25" s="5" t="s">
        <v>164</v>
      </c>
      <c r="E25" s="16" t="s">
        <v>30</v>
      </c>
      <c r="F25" s="69"/>
      <c r="G25" s="70" t="s">
        <v>133</v>
      </c>
      <c r="H25" s="69"/>
      <c r="I25" s="70" t="s">
        <v>133</v>
      </c>
      <c r="J25" s="69"/>
      <c r="K25" s="70">
        <v>11</v>
      </c>
      <c r="L25" s="69"/>
      <c r="M25" s="70">
        <v>11</v>
      </c>
      <c r="N25" s="69"/>
      <c r="O25" s="69" t="s">
        <v>133</v>
      </c>
      <c r="P25" s="69"/>
      <c r="Q25" s="69" t="s">
        <v>133</v>
      </c>
      <c r="R25" s="69"/>
      <c r="S25" s="69" t="s">
        <v>249</v>
      </c>
      <c r="T25" s="69"/>
      <c r="U25" s="69" t="s">
        <v>249</v>
      </c>
      <c r="V25" s="30"/>
      <c r="W25" s="12">
        <f t="shared" si="1"/>
        <v>22</v>
      </c>
      <c r="X25" s="3"/>
    </row>
    <row r="26" spans="2:24" ht="17.25" customHeight="1">
      <c r="B26" s="25">
        <f t="shared" si="0"/>
        <v>22</v>
      </c>
      <c r="C26" s="55">
        <v>9</v>
      </c>
      <c r="D26" s="32" t="s">
        <v>216</v>
      </c>
      <c r="E26" s="32" t="s">
        <v>220</v>
      </c>
      <c r="F26" s="71"/>
      <c r="G26" s="70" t="s">
        <v>133</v>
      </c>
      <c r="H26" s="69"/>
      <c r="I26" s="69" t="s">
        <v>133</v>
      </c>
      <c r="J26" s="69"/>
      <c r="K26" s="69" t="s">
        <v>133</v>
      </c>
      <c r="L26" s="69"/>
      <c r="M26" s="69" t="s">
        <v>133</v>
      </c>
      <c r="N26" s="71"/>
      <c r="O26" s="69" t="s">
        <v>133</v>
      </c>
      <c r="P26" s="71"/>
      <c r="Q26" s="71">
        <v>18</v>
      </c>
      <c r="R26" s="71"/>
      <c r="S26" s="71" t="s">
        <v>249</v>
      </c>
      <c r="T26" s="71"/>
      <c r="U26" s="69" t="s">
        <v>249</v>
      </c>
      <c r="V26" s="27"/>
      <c r="W26" s="38">
        <f t="shared" si="1"/>
        <v>18</v>
      </c>
      <c r="X26" s="3"/>
    </row>
    <row r="27" spans="2:24" ht="17.25" customHeight="1">
      <c r="B27" s="25">
        <f t="shared" si="0"/>
        <v>23</v>
      </c>
      <c r="C27" s="55">
        <v>74</v>
      </c>
      <c r="D27" s="32" t="s">
        <v>217</v>
      </c>
      <c r="E27" s="116" t="s">
        <v>206</v>
      </c>
      <c r="F27" s="71"/>
      <c r="G27" s="70" t="s">
        <v>133</v>
      </c>
      <c r="H27" s="69"/>
      <c r="I27" s="69" t="s">
        <v>133</v>
      </c>
      <c r="J27" s="69"/>
      <c r="K27" s="69" t="s">
        <v>133</v>
      </c>
      <c r="L27" s="69"/>
      <c r="M27" s="69" t="s">
        <v>133</v>
      </c>
      <c r="N27" s="71"/>
      <c r="O27" s="69" t="s">
        <v>133</v>
      </c>
      <c r="P27" s="71"/>
      <c r="Q27" s="71">
        <v>15</v>
      </c>
      <c r="R27" s="71"/>
      <c r="S27" s="71" t="s">
        <v>249</v>
      </c>
      <c r="T27" s="71"/>
      <c r="U27" s="75" t="s">
        <v>249</v>
      </c>
      <c r="V27" s="27"/>
      <c r="W27" s="38">
        <f t="shared" si="1"/>
        <v>15</v>
      </c>
      <c r="X27" s="3"/>
    </row>
    <row r="28" spans="2:24" ht="17.25" customHeight="1">
      <c r="B28" s="25">
        <f>RANK(W28,$W$5:$W$36)</f>
        <v>23</v>
      </c>
      <c r="C28" s="54">
        <v>64</v>
      </c>
      <c r="D28" s="116" t="s">
        <v>260</v>
      </c>
      <c r="E28" s="32" t="s">
        <v>163</v>
      </c>
      <c r="F28" s="71"/>
      <c r="G28" s="70" t="s">
        <v>133</v>
      </c>
      <c r="H28" s="69"/>
      <c r="I28" s="69" t="s">
        <v>133</v>
      </c>
      <c r="J28" s="69"/>
      <c r="K28" s="69" t="s">
        <v>133</v>
      </c>
      <c r="L28" s="69"/>
      <c r="M28" s="69" t="s">
        <v>133</v>
      </c>
      <c r="N28" s="71"/>
      <c r="O28" s="69" t="s">
        <v>133</v>
      </c>
      <c r="P28" s="71"/>
      <c r="Q28" s="69" t="s">
        <v>133</v>
      </c>
      <c r="R28" s="71"/>
      <c r="S28" s="71" t="s">
        <v>249</v>
      </c>
      <c r="T28" s="71"/>
      <c r="U28" s="71">
        <v>15</v>
      </c>
      <c r="V28" s="27"/>
      <c r="W28" s="38">
        <f t="shared" si="1"/>
        <v>15</v>
      </c>
      <c r="X28" s="3"/>
    </row>
    <row r="29" spans="2:24" ht="17.25" customHeight="1">
      <c r="B29" s="25">
        <f>RANK(W29,$W$5:$W$34)</f>
        <v>25</v>
      </c>
      <c r="C29" s="55">
        <v>13</v>
      </c>
      <c r="D29" s="32" t="s">
        <v>244</v>
      </c>
      <c r="E29" s="32" t="s">
        <v>248</v>
      </c>
      <c r="F29" s="71"/>
      <c r="G29" s="57" t="s">
        <v>133</v>
      </c>
      <c r="H29" s="71"/>
      <c r="I29" s="71" t="s">
        <v>133</v>
      </c>
      <c r="J29" s="71"/>
      <c r="K29" s="71" t="s">
        <v>133</v>
      </c>
      <c r="L29" s="71"/>
      <c r="M29" s="71" t="s">
        <v>133</v>
      </c>
      <c r="N29" s="71"/>
      <c r="O29" s="71" t="s">
        <v>133</v>
      </c>
      <c r="P29" s="71"/>
      <c r="Q29" s="57" t="s">
        <v>133</v>
      </c>
      <c r="R29" s="71"/>
      <c r="S29" s="71">
        <v>14</v>
      </c>
      <c r="T29" s="71"/>
      <c r="U29" s="69" t="s">
        <v>249</v>
      </c>
      <c r="V29" s="27"/>
      <c r="W29" s="38">
        <f t="shared" si="1"/>
        <v>14</v>
      </c>
      <c r="X29" s="3"/>
    </row>
    <row r="30" spans="2:24" ht="17.25" customHeight="1">
      <c r="B30" s="25">
        <f>RANK(W30,$W$5:$W$35)</f>
        <v>26</v>
      </c>
      <c r="C30" s="54">
        <v>58</v>
      </c>
      <c r="D30" s="116" t="s">
        <v>259</v>
      </c>
      <c r="E30" s="93" t="s">
        <v>262</v>
      </c>
      <c r="F30" s="71"/>
      <c r="G30" s="70" t="s">
        <v>133</v>
      </c>
      <c r="H30" s="69"/>
      <c r="I30" s="69" t="s">
        <v>133</v>
      </c>
      <c r="J30" s="69"/>
      <c r="K30" s="69" t="s">
        <v>133</v>
      </c>
      <c r="L30" s="69"/>
      <c r="M30" s="69" t="s">
        <v>133</v>
      </c>
      <c r="N30" s="71"/>
      <c r="O30" s="69" t="s">
        <v>133</v>
      </c>
      <c r="P30" s="71"/>
      <c r="Q30" s="129" t="s">
        <v>133</v>
      </c>
      <c r="R30" s="71"/>
      <c r="S30" s="79" t="s">
        <v>249</v>
      </c>
      <c r="T30" s="71"/>
      <c r="U30" s="71">
        <v>12</v>
      </c>
      <c r="V30" s="27"/>
      <c r="W30" s="38">
        <f t="shared" si="1"/>
        <v>12</v>
      </c>
      <c r="X30" s="3"/>
    </row>
    <row r="31" spans="2:24" ht="17.25" customHeight="1">
      <c r="B31" s="25">
        <f>RANK(W31,$W$5:$W$34)</f>
        <v>27</v>
      </c>
      <c r="C31" s="126">
        <v>15</v>
      </c>
      <c r="D31" s="52" t="s">
        <v>245</v>
      </c>
      <c r="E31" s="32" t="s">
        <v>248</v>
      </c>
      <c r="F31" s="71"/>
      <c r="G31" s="57" t="s">
        <v>133</v>
      </c>
      <c r="H31" s="71"/>
      <c r="I31" s="71" t="s">
        <v>133</v>
      </c>
      <c r="J31" s="71"/>
      <c r="K31" s="71" t="s">
        <v>133</v>
      </c>
      <c r="L31" s="71"/>
      <c r="M31" s="71" t="s">
        <v>133</v>
      </c>
      <c r="N31" s="71"/>
      <c r="O31" s="71" t="s">
        <v>133</v>
      </c>
      <c r="P31" s="4"/>
      <c r="Q31" s="139" t="s">
        <v>133</v>
      </c>
      <c r="R31" s="71"/>
      <c r="S31" s="71">
        <v>11</v>
      </c>
      <c r="T31" s="71"/>
      <c r="U31" s="69" t="s">
        <v>249</v>
      </c>
      <c r="V31" s="27"/>
      <c r="W31" s="38">
        <f t="shared" si="1"/>
        <v>11</v>
      </c>
      <c r="X31" s="3"/>
    </row>
    <row r="32" spans="2:24" ht="17.25" customHeight="1">
      <c r="B32" s="25">
        <f>RANK(W32,$W$5:$W$34)</f>
        <v>28</v>
      </c>
      <c r="C32" s="118">
        <v>4</v>
      </c>
      <c r="D32" s="182" t="s">
        <v>128</v>
      </c>
      <c r="E32" s="32" t="s">
        <v>131</v>
      </c>
      <c r="F32" s="69"/>
      <c r="G32" s="57" t="s">
        <v>133</v>
      </c>
      <c r="H32" s="69"/>
      <c r="I32" s="70">
        <v>10</v>
      </c>
      <c r="J32" s="69"/>
      <c r="K32" s="70" t="s">
        <v>133</v>
      </c>
      <c r="L32" s="69"/>
      <c r="M32" s="70" t="s">
        <v>133</v>
      </c>
      <c r="N32" s="69"/>
      <c r="O32" s="69" t="s">
        <v>133</v>
      </c>
      <c r="P32" s="129"/>
      <c r="Q32" s="69" t="s">
        <v>133</v>
      </c>
      <c r="R32" s="69"/>
      <c r="S32" s="69" t="s">
        <v>249</v>
      </c>
      <c r="T32" s="69"/>
      <c r="U32" s="69" t="s">
        <v>249</v>
      </c>
      <c r="V32" s="27"/>
      <c r="W32" s="38">
        <f t="shared" si="1"/>
        <v>10</v>
      </c>
      <c r="X32" s="3"/>
    </row>
    <row r="33" spans="2:24" ht="17.25" customHeight="1">
      <c r="B33" s="25">
        <f>RANK(W33,$W$5:$W$34)</f>
        <v>28</v>
      </c>
      <c r="C33" s="54">
        <v>10</v>
      </c>
      <c r="D33" s="92" t="s">
        <v>204</v>
      </c>
      <c r="E33" s="32" t="s">
        <v>40</v>
      </c>
      <c r="F33" s="69"/>
      <c r="G33" s="70" t="s">
        <v>133</v>
      </c>
      <c r="H33" s="69"/>
      <c r="I33" s="69" t="s">
        <v>133</v>
      </c>
      <c r="J33" s="69"/>
      <c r="K33" s="69" t="s">
        <v>133</v>
      </c>
      <c r="L33" s="69"/>
      <c r="M33" s="69" t="s">
        <v>133</v>
      </c>
      <c r="N33" s="69"/>
      <c r="O33" s="69">
        <v>10</v>
      </c>
      <c r="P33" s="69"/>
      <c r="Q33" s="69" t="s">
        <v>133</v>
      </c>
      <c r="R33" s="69"/>
      <c r="S33" s="69" t="s">
        <v>249</v>
      </c>
      <c r="T33" s="69"/>
      <c r="U33" s="75" t="s">
        <v>249</v>
      </c>
      <c r="V33" s="27"/>
      <c r="W33" s="38">
        <f t="shared" si="1"/>
        <v>10</v>
      </c>
      <c r="X33" s="3"/>
    </row>
    <row r="34" spans="2:24" ht="17.25" customHeight="1">
      <c r="B34" s="109">
        <f>RANK(W34,$W$5:$W$34)</f>
        <v>28</v>
      </c>
      <c r="C34" s="54">
        <v>68</v>
      </c>
      <c r="D34" s="4" t="s">
        <v>246</v>
      </c>
      <c r="E34" s="32" t="s">
        <v>248</v>
      </c>
      <c r="F34" s="71"/>
      <c r="G34" s="57" t="s">
        <v>133</v>
      </c>
      <c r="H34" s="71"/>
      <c r="I34" s="71" t="s">
        <v>133</v>
      </c>
      <c r="J34" s="71"/>
      <c r="K34" s="71" t="s">
        <v>133</v>
      </c>
      <c r="L34" s="71"/>
      <c r="M34" s="71" t="s">
        <v>133</v>
      </c>
      <c r="N34" s="71"/>
      <c r="O34" s="71" t="s">
        <v>133</v>
      </c>
      <c r="P34" s="71"/>
      <c r="Q34" s="57" t="s">
        <v>133</v>
      </c>
      <c r="R34" s="71"/>
      <c r="S34" s="71">
        <v>10</v>
      </c>
      <c r="T34" s="71"/>
      <c r="U34" s="75" t="s">
        <v>249</v>
      </c>
      <c r="V34" s="27"/>
      <c r="W34" s="38">
        <f t="shared" si="1"/>
        <v>10</v>
      </c>
      <c r="X34" s="3"/>
    </row>
    <row r="35" spans="2:24" ht="17.25" customHeight="1">
      <c r="B35" s="109">
        <f>RANK(W35,$W$5:$W$36)</f>
        <v>31</v>
      </c>
      <c r="C35" s="55">
        <v>14</v>
      </c>
      <c r="D35" s="116" t="s">
        <v>205</v>
      </c>
      <c r="E35" s="116" t="s">
        <v>206</v>
      </c>
      <c r="F35" s="69"/>
      <c r="G35" s="70" t="s">
        <v>133</v>
      </c>
      <c r="H35" s="69"/>
      <c r="I35" s="69" t="s">
        <v>133</v>
      </c>
      <c r="J35" s="69"/>
      <c r="K35" s="69" t="s">
        <v>133</v>
      </c>
      <c r="L35" s="69"/>
      <c r="M35" s="69" t="s">
        <v>133</v>
      </c>
      <c r="N35" s="69"/>
      <c r="O35" s="69">
        <v>0</v>
      </c>
      <c r="P35" s="69"/>
      <c r="Q35" s="69" t="s">
        <v>133</v>
      </c>
      <c r="R35" s="69"/>
      <c r="S35" s="69" t="s">
        <v>249</v>
      </c>
      <c r="T35" s="69"/>
      <c r="U35" s="75" t="s">
        <v>249</v>
      </c>
      <c r="V35" s="27"/>
      <c r="W35" s="38">
        <f t="shared" si="1"/>
        <v>0</v>
      </c>
      <c r="X35" s="3"/>
    </row>
    <row r="36" spans="2:24" ht="17.25" customHeight="1" thickBot="1">
      <c r="B36" s="37">
        <f>RANK(W36,$W$5:$W$36)</f>
        <v>31</v>
      </c>
      <c r="C36" s="180"/>
      <c r="D36" s="171"/>
      <c r="E36" s="171"/>
      <c r="F36" s="72"/>
      <c r="G36" s="140"/>
      <c r="H36" s="136"/>
      <c r="I36" s="136"/>
      <c r="J36" s="136"/>
      <c r="K36" s="136"/>
      <c r="L36" s="136"/>
      <c r="M36" s="136"/>
      <c r="N36" s="72"/>
      <c r="O36" s="136"/>
      <c r="P36" s="72"/>
      <c r="Q36" s="72"/>
      <c r="R36" s="72"/>
      <c r="S36" s="72"/>
      <c r="T36" s="72"/>
      <c r="U36" s="77"/>
      <c r="V36" s="41"/>
      <c r="W36" s="36"/>
      <c r="X36" s="3"/>
    </row>
    <row r="37" spans="2:4" ht="5.25" customHeight="1">
      <c r="B37" s="29"/>
      <c r="C37" s="29"/>
      <c r="D37" s="16"/>
    </row>
    <row r="38" spans="2:24" ht="13.5">
      <c r="B38" s="48"/>
      <c r="C38" s="63"/>
      <c r="D38" s="49"/>
      <c r="E38" s="47"/>
      <c r="F38" s="189"/>
      <c r="G38" s="3" t="s">
        <v>286</v>
      </c>
      <c r="I38" s="63"/>
      <c r="J38" s="61"/>
      <c r="K38" s="84"/>
      <c r="L38" s="90"/>
      <c r="M38" s="90"/>
      <c r="N38" s="84"/>
      <c r="O38" s="84"/>
      <c r="P38" s="84"/>
      <c r="Q38" s="84"/>
      <c r="V38" s="193" t="s">
        <v>285</v>
      </c>
      <c r="W38" s="193"/>
      <c r="X38" s="85"/>
    </row>
    <row r="39" spans="2:12" ht="13.5">
      <c r="B39" s="3"/>
      <c r="C39" s="96"/>
      <c r="D39" s="93"/>
      <c r="E39" s="93"/>
      <c r="F39" s="47"/>
      <c r="G39" s="47"/>
      <c r="H39" s="3"/>
      <c r="I39" s="79"/>
      <c r="J39" s="47"/>
      <c r="K39" s="3"/>
      <c r="L39" s="3"/>
    </row>
    <row r="40" spans="2:12" ht="13.5">
      <c r="B40" s="3"/>
      <c r="C40" s="96"/>
      <c r="D40" s="95"/>
      <c r="E40" s="93"/>
      <c r="F40" s="47"/>
      <c r="G40" s="47"/>
      <c r="H40" s="3"/>
      <c r="I40" s="3"/>
      <c r="J40" s="47"/>
      <c r="K40" s="3"/>
      <c r="L40" s="3"/>
    </row>
    <row r="41" spans="2:12" ht="13.5">
      <c r="B41" s="3"/>
      <c r="C41" s="96"/>
      <c r="D41" s="93"/>
      <c r="E41" s="84"/>
      <c r="F41" s="47"/>
      <c r="G41" s="47"/>
      <c r="H41" s="3"/>
      <c r="I41" s="3"/>
      <c r="J41" s="47"/>
      <c r="K41" s="3"/>
      <c r="L41" s="3"/>
    </row>
    <row r="42" spans="2:12" ht="13.5">
      <c r="B42" s="3"/>
      <c r="C42" s="100"/>
      <c r="D42" s="95"/>
      <c r="E42" s="93"/>
      <c r="F42" s="47"/>
      <c r="G42" s="47"/>
      <c r="H42" s="3"/>
      <c r="I42" s="3"/>
      <c r="J42" s="47"/>
      <c r="K42" s="3"/>
      <c r="L42" s="3"/>
    </row>
    <row r="43" spans="3:10" ht="13.5">
      <c r="C43" s="96"/>
      <c r="D43" s="93"/>
      <c r="E43" s="93"/>
      <c r="F43" s="47"/>
      <c r="G43" s="47"/>
      <c r="H43" s="3"/>
      <c r="I43" s="3"/>
      <c r="J43" s="47"/>
    </row>
    <row r="44" spans="3:10" ht="13.5">
      <c r="C44" s="96"/>
      <c r="D44" s="93"/>
      <c r="E44" s="93"/>
      <c r="F44" s="47"/>
      <c r="G44" s="47"/>
      <c r="H44" s="3"/>
      <c r="I44" s="3"/>
      <c r="J44" s="47"/>
    </row>
    <row r="45" spans="3:10" ht="13.5">
      <c r="C45" s="96"/>
      <c r="D45" s="93"/>
      <c r="E45" s="93"/>
      <c r="F45" s="47"/>
      <c r="G45" s="47"/>
      <c r="H45" s="3"/>
      <c r="I45" s="3"/>
      <c r="J45" s="47"/>
    </row>
    <row r="46" spans="3:15" ht="13.5">
      <c r="C46" s="96"/>
      <c r="D46" s="3"/>
      <c r="E46" s="84"/>
      <c r="F46" s="47"/>
      <c r="G46" s="47"/>
      <c r="H46" s="3"/>
      <c r="I46" s="17"/>
      <c r="J46" s="47"/>
      <c r="O46" s="3"/>
    </row>
    <row r="47" spans="3:10" ht="13.5">
      <c r="C47" s="96"/>
      <c r="D47" s="93"/>
      <c r="E47" s="84"/>
      <c r="F47" s="47"/>
      <c r="G47" s="47"/>
      <c r="H47" s="3"/>
      <c r="I47" s="3"/>
      <c r="J47" s="47"/>
    </row>
    <row r="48" spans="3:9" ht="13.5">
      <c r="C48" s="96"/>
      <c r="D48" s="95"/>
      <c r="E48" s="93"/>
      <c r="F48" s="47"/>
      <c r="G48" s="47"/>
      <c r="H48" s="3"/>
      <c r="I48" s="3"/>
    </row>
    <row r="49" spans="3:9" ht="13.5">
      <c r="C49" s="96"/>
      <c r="D49" s="3"/>
      <c r="E49" s="93"/>
      <c r="F49" s="47"/>
      <c r="G49" s="47"/>
      <c r="H49" s="3"/>
      <c r="I49" s="3"/>
    </row>
    <row r="50" spans="3:9" ht="13.5">
      <c r="C50" s="96"/>
      <c r="D50" s="93"/>
      <c r="E50" s="93"/>
      <c r="F50" s="47"/>
      <c r="G50" s="47"/>
      <c r="H50" s="3"/>
      <c r="I50" s="3"/>
    </row>
    <row r="51" spans="3:9" ht="13.5">
      <c r="C51" s="96"/>
      <c r="D51" s="93"/>
      <c r="E51" s="47"/>
      <c r="F51" s="47"/>
      <c r="G51" s="47"/>
      <c r="H51" s="3"/>
      <c r="I51" s="3"/>
    </row>
    <row r="52" spans="3:9" ht="13.5">
      <c r="C52" s="96"/>
      <c r="D52" s="93"/>
      <c r="E52" s="47"/>
      <c r="F52" s="3"/>
      <c r="G52" s="47"/>
      <c r="H52" s="3"/>
      <c r="I52" s="3"/>
    </row>
    <row r="53" spans="3:9" ht="13.5">
      <c r="C53" s="3"/>
      <c r="D53" s="3"/>
      <c r="E53" s="3"/>
      <c r="F53" s="3"/>
      <c r="G53" s="47"/>
      <c r="H53" s="3"/>
      <c r="I53" s="3"/>
    </row>
    <row r="54" spans="3:9" ht="13.5">
      <c r="C54" s="3"/>
      <c r="D54" s="3"/>
      <c r="E54" s="3"/>
      <c r="F54" s="3"/>
      <c r="G54" s="3"/>
      <c r="H54" s="3"/>
      <c r="I54" s="3"/>
    </row>
  </sheetData>
  <sheetProtection/>
  <mergeCells count="3">
    <mergeCell ref="A1:D2"/>
    <mergeCell ref="H1:W2"/>
    <mergeCell ref="V38:W38"/>
  </mergeCells>
  <dataValidations count="3">
    <dataValidation allowBlank="1" showInputMessage="1" showErrorMessage="1" imeMode="off" sqref="G39:G53 I47 Q30:Q36 M15:M19 K12:K14 J39:J47 M21:M23 M13 Q20:Q24 M10 I15:I23 O18:O21 Q10 Q12:Q18 L38:M38 G5:G36 S20:S24 S12 S30 E51:E58 K17:K36 E38 F39:F51 S18 U10:U26 U28:U32"/>
    <dataValidation allowBlank="1" showInputMessage="1" showErrorMessage="1" imeMode="hiragana" sqref="D19 D7:D9 D37:D39 C50:D50"/>
    <dataValidation allowBlank="1" showInputMessage="1" showErrorMessage="1" imeMode="on" sqref="D25 D5:D6 D20 J38 D10 D51:D52 D29"/>
  </dataValidations>
  <printOptions/>
  <pageMargins left="0.12" right="0.2" top="0.17" bottom="0.14" header="0.13" footer="0.1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5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D2"/>
    </sheetView>
  </sheetViews>
  <sheetFormatPr defaultColWidth="9.00390625" defaultRowHeight="13.5"/>
  <cols>
    <col min="1" max="1" width="1.625" style="1" customWidth="1"/>
    <col min="2" max="2" width="5.625" style="1" customWidth="1"/>
    <col min="3" max="3" width="3.625" style="1" customWidth="1"/>
    <col min="4" max="4" width="17.625" style="1" customWidth="1"/>
    <col min="5" max="5" width="25.625" style="1" customWidth="1"/>
    <col min="6" max="21" width="4.875" style="1" customWidth="1"/>
    <col min="22" max="23" width="5.625" style="1" customWidth="1"/>
    <col min="24" max="25" width="4.25390625" style="1" customWidth="1"/>
    <col min="26" max="16384" width="9.00390625" style="1" customWidth="1"/>
  </cols>
  <sheetData>
    <row r="1" spans="1:23" ht="13.5" customHeight="1">
      <c r="A1" s="191" t="s">
        <v>16</v>
      </c>
      <c r="B1" s="191"/>
      <c r="C1" s="191"/>
      <c r="D1" s="191"/>
      <c r="H1" s="192" t="s">
        <v>19</v>
      </c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</row>
    <row r="2" spans="1:24" ht="13.5" customHeight="1" thickBot="1">
      <c r="A2" s="191"/>
      <c r="B2" s="191"/>
      <c r="C2" s="191"/>
      <c r="D2" s="191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3"/>
    </row>
    <row r="3" spans="1:24" ht="13.5" customHeight="1">
      <c r="A3" s="2"/>
      <c r="B3" s="11"/>
      <c r="C3" s="8"/>
      <c r="D3" s="23"/>
      <c r="E3" s="6"/>
      <c r="F3" s="7" t="s">
        <v>1</v>
      </c>
      <c r="G3" s="8"/>
      <c r="H3" s="7" t="s">
        <v>2</v>
      </c>
      <c r="I3" s="8"/>
      <c r="J3" s="7" t="s">
        <v>3</v>
      </c>
      <c r="K3" s="8"/>
      <c r="L3" s="7" t="s">
        <v>4</v>
      </c>
      <c r="M3" s="8"/>
      <c r="N3" s="7" t="s">
        <v>5</v>
      </c>
      <c r="O3" s="9"/>
      <c r="P3" s="7" t="s">
        <v>6</v>
      </c>
      <c r="Q3" s="9"/>
      <c r="R3" s="7" t="s">
        <v>7</v>
      </c>
      <c r="S3" s="18"/>
      <c r="T3" s="7" t="s">
        <v>8</v>
      </c>
      <c r="U3" s="22"/>
      <c r="V3" s="20" t="s">
        <v>9</v>
      </c>
      <c r="W3" s="10"/>
      <c r="X3" s="86"/>
    </row>
    <row r="4" spans="1:24" ht="13.5" customHeight="1" thickBot="1">
      <c r="A4" s="2"/>
      <c r="B4" s="13" t="s">
        <v>10</v>
      </c>
      <c r="C4" s="26" t="s">
        <v>17</v>
      </c>
      <c r="D4" s="26" t="s">
        <v>11</v>
      </c>
      <c r="E4" s="14" t="s">
        <v>12</v>
      </c>
      <c r="F4" s="15" t="s">
        <v>13</v>
      </c>
      <c r="G4" s="15" t="s">
        <v>14</v>
      </c>
      <c r="H4" s="15" t="s">
        <v>13</v>
      </c>
      <c r="I4" s="15" t="s">
        <v>14</v>
      </c>
      <c r="J4" s="15" t="s">
        <v>13</v>
      </c>
      <c r="K4" s="15" t="s">
        <v>14</v>
      </c>
      <c r="L4" s="15" t="s">
        <v>13</v>
      </c>
      <c r="M4" s="15" t="s">
        <v>14</v>
      </c>
      <c r="N4" s="15" t="s">
        <v>13</v>
      </c>
      <c r="O4" s="15" t="s">
        <v>14</v>
      </c>
      <c r="P4" s="15" t="s">
        <v>13</v>
      </c>
      <c r="Q4" s="15" t="s">
        <v>14</v>
      </c>
      <c r="R4" s="15" t="s">
        <v>13</v>
      </c>
      <c r="S4" s="120" t="s">
        <v>14</v>
      </c>
      <c r="T4" s="15" t="s">
        <v>13</v>
      </c>
      <c r="U4" s="121" t="s">
        <v>14</v>
      </c>
      <c r="V4" s="19" t="s">
        <v>15</v>
      </c>
      <c r="W4" s="89" t="s">
        <v>18</v>
      </c>
      <c r="X4" s="87"/>
    </row>
    <row r="5" spans="2:24" ht="18" customHeight="1">
      <c r="B5" s="25">
        <f aca="true" t="shared" si="0" ref="B5:B34">RANK(W5,$W$5:$W$34)</f>
        <v>1</v>
      </c>
      <c r="C5" s="56">
        <v>11</v>
      </c>
      <c r="D5" s="58" t="s">
        <v>37</v>
      </c>
      <c r="E5" s="83" t="s">
        <v>41</v>
      </c>
      <c r="F5" s="78">
        <v>3</v>
      </c>
      <c r="G5" s="102">
        <v>20</v>
      </c>
      <c r="H5" s="78">
        <v>3</v>
      </c>
      <c r="I5" s="78">
        <v>25</v>
      </c>
      <c r="J5" s="78"/>
      <c r="K5" s="78">
        <v>25</v>
      </c>
      <c r="L5" s="78">
        <v>3</v>
      </c>
      <c r="M5" s="78">
        <v>25</v>
      </c>
      <c r="N5" s="78">
        <v>3</v>
      </c>
      <c r="O5" s="78">
        <v>25</v>
      </c>
      <c r="P5" s="78">
        <v>3</v>
      </c>
      <c r="Q5" s="78">
        <v>25</v>
      </c>
      <c r="R5" s="78">
        <v>3</v>
      </c>
      <c r="S5" s="78">
        <v>22</v>
      </c>
      <c r="T5" s="78"/>
      <c r="U5" s="69" t="s">
        <v>133</v>
      </c>
      <c r="V5" s="21"/>
      <c r="W5" s="12">
        <f aca="true" t="shared" si="1" ref="W5:W34">SUM(F5:U5)-V5</f>
        <v>185</v>
      </c>
      <c r="X5" s="3"/>
    </row>
    <row r="6" spans="2:24" ht="18" customHeight="1">
      <c r="B6" s="25">
        <f t="shared" si="0"/>
        <v>2</v>
      </c>
      <c r="C6" s="54">
        <v>10</v>
      </c>
      <c r="D6" s="31" t="s">
        <v>36</v>
      </c>
      <c r="E6" s="51" t="s">
        <v>163</v>
      </c>
      <c r="F6" s="69"/>
      <c r="G6" s="70">
        <v>22</v>
      </c>
      <c r="H6" s="69"/>
      <c r="I6" s="69">
        <v>20</v>
      </c>
      <c r="J6" s="69"/>
      <c r="K6" s="69">
        <v>0</v>
      </c>
      <c r="L6" s="69"/>
      <c r="M6" s="69">
        <v>20</v>
      </c>
      <c r="N6" s="69"/>
      <c r="O6" s="69">
        <v>18</v>
      </c>
      <c r="P6" s="69"/>
      <c r="Q6" s="69">
        <v>20</v>
      </c>
      <c r="R6" s="69"/>
      <c r="S6" s="69">
        <v>15</v>
      </c>
      <c r="T6" s="69"/>
      <c r="U6" s="75">
        <v>30</v>
      </c>
      <c r="V6" s="21"/>
      <c r="W6" s="12">
        <f t="shared" si="1"/>
        <v>145</v>
      </c>
      <c r="X6" s="3"/>
    </row>
    <row r="7" spans="2:24" ht="18" customHeight="1">
      <c r="B7" s="25">
        <f t="shared" si="0"/>
        <v>3</v>
      </c>
      <c r="C7" s="117">
        <v>7</v>
      </c>
      <c r="D7" s="5" t="s">
        <v>168</v>
      </c>
      <c r="E7" s="5" t="s">
        <v>40</v>
      </c>
      <c r="F7" s="69"/>
      <c r="G7" s="70" t="s">
        <v>133</v>
      </c>
      <c r="H7" s="69"/>
      <c r="I7" s="57" t="s">
        <v>133</v>
      </c>
      <c r="J7" s="69">
        <v>3</v>
      </c>
      <c r="K7" s="69">
        <v>22</v>
      </c>
      <c r="L7" s="69"/>
      <c r="M7" s="69">
        <v>16</v>
      </c>
      <c r="N7" s="69"/>
      <c r="O7" s="69">
        <v>22</v>
      </c>
      <c r="P7" s="69"/>
      <c r="Q7" s="69">
        <v>15</v>
      </c>
      <c r="R7" s="69"/>
      <c r="S7" s="69">
        <v>25</v>
      </c>
      <c r="T7" s="69">
        <v>3</v>
      </c>
      <c r="U7" s="75">
        <v>37.5</v>
      </c>
      <c r="V7" s="21"/>
      <c r="W7" s="12">
        <f t="shared" si="1"/>
        <v>143.5</v>
      </c>
      <c r="X7" s="88"/>
    </row>
    <row r="8" spans="2:24" ht="18" customHeight="1">
      <c r="B8" s="25">
        <f t="shared" si="0"/>
        <v>4</v>
      </c>
      <c r="C8" s="54">
        <v>52</v>
      </c>
      <c r="D8" s="50" t="s">
        <v>39</v>
      </c>
      <c r="E8" s="51" t="s">
        <v>40</v>
      </c>
      <c r="F8" s="69"/>
      <c r="G8" s="70">
        <v>16</v>
      </c>
      <c r="H8" s="69"/>
      <c r="I8" s="69">
        <v>22</v>
      </c>
      <c r="J8" s="69"/>
      <c r="K8" s="69">
        <v>18</v>
      </c>
      <c r="L8" s="69"/>
      <c r="M8" s="69">
        <v>22</v>
      </c>
      <c r="N8" s="69"/>
      <c r="O8" s="69">
        <v>20</v>
      </c>
      <c r="P8" s="69"/>
      <c r="Q8" s="69">
        <v>22</v>
      </c>
      <c r="R8" s="69"/>
      <c r="S8" s="69">
        <v>20</v>
      </c>
      <c r="T8" s="69"/>
      <c r="U8" s="69" t="s">
        <v>133</v>
      </c>
      <c r="V8" s="21"/>
      <c r="W8" s="12">
        <f t="shared" si="1"/>
        <v>140</v>
      </c>
      <c r="X8" s="3"/>
    </row>
    <row r="9" spans="2:24" ht="18" customHeight="1">
      <c r="B9" s="25">
        <f t="shared" si="0"/>
        <v>5</v>
      </c>
      <c r="C9" s="55">
        <v>8</v>
      </c>
      <c r="D9" s="5" t="s">
        <v>169</v>
      </c>
      <c r="E9" s="4" t="s">
        <v>41</v>
      </c>
      <c r="F9" s="69"/>
      <c r="G9" s="57" t="s">
        <v>133</v>
      </c>
      <c r="H9" s="69"/>
      <c r="I9" s="57" t="s">
        <v>133</v>
      </c>
      <c r="J9" s="69"/>
      <c r="K9" s="70">
        <v>16</v>
      </c>
      <c r="L9" s="69"/>
      <c r="M9" s="69">
        <v>14</v>
      </c>
      <c r="N9" s="69"/>
      <c r="O9" s="69">
        <v>15</v>
      </c>
      <c r="P9" s="69"/>
      <c r="Q9" s="69" t="s">
        <v>133</v>
      </c>
      <c r="R9" s="69"/>
      <c r="S9" s="69">
        <v>18</v>
      </c>
      <c r="T9" s="69"/>
      <c r="U9" s="75">
        <v>33</v>
      </c>
      <c r="V9" s="21"/>
      <c r="W9" s="12">
        <f t="shared" si="1"/>
        <v>96</v>
      </c>
      <c r="X9" s="88"/>
    </row>
    <row r="10" spans="2:24" ht="18" customHeight="1">
      <c r="B10" s="25">
        <f t="shared" si="0"/>
        <v>6</v>
      </c>
      <c r="C10" s="54">
        <v>16</v>
      </c>
      <c r="D10" s="52" t="s">
        <v>135</v>
      </c>
      <c r="E10" s="51" t="s">
        <v>163</v>
      </c>
      <c r="F10" s="69"/>
      <c r="G10" s="69" t="s">
        <v>144</v>
      </c>
      <c r="H10" s="69"/>
      <c r="I10" s="69">
        <v>16</v>
      </c>
      <c r="J10" s="69"/>
      <c r="K10" s="69">
        <v>0</v>
      </c>
      <c r="L10" s="69"/>
      <c r="M10" s="69">
        <v>15</v>
      </c>
      <c r="N10" s="69"/>
      <c r="O10" s="69">
        <v>0</v>
      </c>
      <c r="P10" s="69"/>
      <c r="Q10" s="69" t="s">
        <v>133</v>
      </c>
      <c r="R10" s="69"/>
      <c r="S10" s="69">
        <v>16</v>
      </c>
      <c r="T10" s="69"/>
      <c r="U10" s="69">
        <v>27</v>
      </c>
      <c r="V10" s="21"/>
      <c r="W10" s="12">
        <f t="shared" si="1"/>
        <v>74</v>
      </c>
      <c r="X10" s="3"/>
    </row>
    <row r="11" spans="2:24" ht="18" customHeight="1">
      <c r="B11" s="25">
        <f t="shared" si="0"/>
        <v>7</v>
      </c>
      <c r="C11" s="54">
        <v>9</v>
      </c>
      <c r="D11" s="50" t="s">
        <v>38</v>
      </c>
      <c r="E11" s="51" t="s">
        <v>42</v>
      </c>
      <c r="F11" s="69"/>
      <c r="G11" s="70">
        <v>18</v>
      </c>
      <c r="H11" s="69"/>
      <c r="I11" s="69" t="s">
        <v>144</v>
      </c>
      <c r="J11" s="69"/>
      <c r="K11" s="69">
        <v>20</v>
      </c>
      <c r="L11" s="69"/>
      <c r="M11" s="69">
        <v>18</v>
      </c>
      <c r="N11" s="69"/>
      <c r="O11" s="69" t="s">
        <v>133</v>
      </c>
      <c r="P11" s="69"/>
      <c r="Q11" s="69" t="s">
        <v>133</v>
      </c>
      <c r="R11" s="69"/>
      <c r="S11" s="69" t="s">
        <v>133</v>
      </c>
      <c r="T11" s="69"/>
      <c r="U11" s="69" t="s">
        <v>133</v>
      </c>
      <c r="V11" s="21"/>
      <c r="W11" s="12">
        <f t="shared" si="1"/>
        <v>56</v>
      </c>
      <c r="X11" s="3"/>
    </row>
    <row r="12" spans="2:24" ht="18" customHeight="1">
      <c r="B12" s="25">
        <f t="shared" si="0"/>
        <v>8</v>
      </c>
      <c r="C12" s="174">
        <v>23</v>
      </c>
      <c r="D12" s="176" t="s">
        <v>170</v>
      </c>
      <c r="E12" s="4" t="s">
        <v>40</v>
      </c>
      <c r="F12" s="69"/>
      <c r="G12" s="70" t="s">
        <v>133</v>
      </c>
      <c r="H12" s="69"/>
      <c r="I12" s="57" t="s">
        <v>133</v>
      </c>
      <c r="J12" s="69"/>
      <c r="K12" s="69">
        <v>15</v>
      </c>
      <c r="L12" s="69"/>
      <c r="M12" s="69" t="s">
        <v>133</v>
      </c>
      <c r="N12" s="69"/>
      <c r="O12" s="69">
        <v>16</v>
      </c>
      <c r="P12" s="69"/>
      <c r="Q12" s="69">
        <v>16</v>
      </c>
      <c r="R12" s="69"/>
      <c r="S12" s="69" t="s">
        <v>133</v>
      </c>
      <c r="T12" s="69"/>
      <c r="U12" s="69" t="s">
        <v>133</v>
      </c>
      <c r="V12" s="21"/>
      <c r="W12" s="12">
        <f t="shared" si="1"/>
        <v>47</v>
      </c>
      <c r="X12" s="3"/>
    </row>
    <row r="13" spans="2:24" ht="18" customHeight="1">
      <c r="B13" s="25">
        <f t="shared" si="0"/>
        <v>9</v>
      </c>
      <c r="C13" s="149">
        <v>25</v>
      </c>
      <c r="D13" s="150" t="s">
        <v>171</v>
      </c>
      <c r="E13" s="4" t="s">
        <v>32</v>
      </c>
      <c r="F13" s="69"/>
      <c r="G13" s="57" t="s">
        <v>133</v>
      </c>
      <c r="H13" s="69"/>
      <c r="I13" s="57" t="s">
        <v>133</v>
      </c>
      <c r="J13" s="69"/>
      <c r="K13" s="69">
        <v>14</v>
      </c>
      <c r="L13" s="69"/>
      <c r="M13" s="69" t="s">
        <v>133</v>
      </c>
      <c r="N13" s="69"/>
      <c r="O13" s="69" t="s">
        <v>133</v>
      </c>
      <c r="P13" s="69"/>
      <c r="Q13" s="69">
        <v>18</v>
      </c>
      <c r="R13" s="69"/>
      <c r="S13" s="69" t="s">
        <v>133</v>
      </c>
      <c r="T13" s="69"/>
      <c r="U13" s="69" t="s">
        <v>133</v>
      </c>
      <c r="V13" s="21"/>
      <c r="W13" s="12">
        <f t="shared" si="1"/>
        <v>32</v>
      </c>
      <c r="X13" s="3"/>
    </row>
    <row r="14" spans="2:24" ht="18" customHeight="1">
      <c r="B14" s="25">
        <f t="shared" si="0"/>
        <v>10</v>
      </c>
      <c r="C14" s="64">
        <v>1</v>
      </c>
      <c r="D14" s="134" t="s">
        <v>35</v>
      </c>
      <c r="E14" s="5" t="s">
        <v>40</v>
      </c>
      <c r="F14" s="69"/>
      <c r="G14" s="57">
        <v>25</v>
      </c>
      <c r="H14" s="69"/>
      <c r="I14" s="69" t="s">
        <v>144</v>
      </c>
      <c r="J14" s="69"/>
      <c r="K14" s="69" t="s">
        <v>133</v>
      </c>
      <c r="L14" s="69"/>
      <c r="M14" s="69" t="s">
        <v>133</v>
      </c>
      <c r="N14" s="69"/>
      <c r="O14" s="69" t="s">
        <v>133</v>
      </c>
      <c r="P14" s="69"/>
      <c r="Q14" s="69" t="s">
        <v>133</v>
      </c>
      <c r="R14" s="69"/>
      <c r="S14" s="69" t="s">
        <v>133</v>
      </c>
      <c r="T14" s="69"/>
      <c r="U14" s="69" t="s">
        <v>133</v>
      </c>
      <c r="V14" s="21"/>
      <c r="W14" s="12">
        <f t="shared" si="1"/>
        <v>25</v>
      </c>
      <c r="X14" s="3"/>
    </row>
    <row r="15" spans="2:24" ht="18" customHeight="1">
      <c r="B15" s="25">
        <f t="shared" si="0"/>
        <v>11</v>
      </c>
      <c r="C15" s="175">
        <v>6</v>
      </c>
      <c r="D15" s="134" t="s">
        <v>274</v>
      </c>
      <c r="E15" s="51" t="s">
        <v>275</v>
      </c>
      <c r="F15" s="69"/>
      <c r="G15" s="69" t="s">
        <v>133</v>
      </c>
      <c r="H15" s="71"/>
      <c r="I15" s="69" t="s">
        <v>133</v>
      </c>
      <c r="J15" s="71"/>
      <c r="K15" s="69" t="s">
        <v>133</v>
      </c>
      <c r="L15" s="71"/>
      <c r="M15" s="69" t="s">
        <v>133</v>
      </c>
      <c r="N15" s="71"/>
      <c r="O15" s="69" t="s">
        <v>133</v>
      </c>
      <c r="P15" s="71"/>
      <c r="Q15" s="69" t="s">
        <v>133</v>
      </c>
      <c r="R15" s="71"/>
      <c r="S15" s="69" t="s">
        <v>133</v>
      </c>
      <c r="T15" s="69"/>
      <c r="U15" s="69">
        <v>24</v>
      </c>
      <c r="V15" s="21"/>
      <c r="W15" s="12">
        <f t="shared" si="1"/>
        <v>24</v>
      </c>
      <c r="X15" s="3"/>
    </row>
    <row r="16" spans="2:24" ht="18" customHeight="1">
      <c r="B16" s="25">
        <f t="shared" si="0"/>
        <v>12</v>
      </c>
      <c r="C16" s="122">
        <v>5</v>
      </c>
      <c r="D16" s="52" t="s">
        <v>134</v>
      </c>
      <c r="E16" s="32" t="s">
        <v>136</v>
      </c>
      <c r="F16" s="69"/>
      <c r="G16" s="69" t="s">
        <v>172</v>
      </c>
      <c r="H16" s="69"/>
      <c r="I16" s="69">
        <v>18</v>
      </c>
      <c r="J16" s="69"/>
      <c r="K16" s="69" t="s">
        <v>133</v>
      </c>
      <c r="L16" s="69"/>
      <c r="M16" s="69" t="s">
        <v>133</v>
      </c>
      <c r="N16" s="69"/>
      <c r="O16" s="69" t="s">
        <v>133</v>
      </c>
      <c r="P16" s="69"/>
      <c r="Q16" s="69" t="s">
        <v>133</v>
      </c>
      <c r="R16" s="69"/>
      <c r="S16" s="69" t="s">
        <v>133</v>
      </c>
      <c r="T16" s="69"/>
      <c r="U16" s="69" t="s">
        <v>133</v>
      </c>
      <c r="V16" s="21"/>
      <c r="W16" s="12">
        <f t="shared" si="1"/>
        <v>18</v>
      </c>
      <c r="X16" s="3"/>
    </row>
    <row r="17" spans="2:24" ht="18" customHeight="1">
      <c r="B17" s="42">
        <f t="shared" si="0"/>
        <v>13</v>
      </c>
      <c r="C17" s="56"/>
      <c r="D17" s="46"/>
      <c r="E17" s="58"/>
      <c r="F17" s="69"/>
      <c r="G17" s="70"/>
      <c r="H17" s="69"/>
      <c r="I17" s="69"/>
      <c r="J17" s="69"/>
      <c r="K17" s="70"/>
      <c r="L17" s="69"/>
      <c r="M17" s="69"/>
      <c r="N17" s="69"/>
      <c r="O17" s="69"/>
      <c r="P17" s="69"/>
      <c r="Q17" s="69"/>
      <c r="R17" s="69"/>
      <c r="S17" s="69"/>
      <c r="T17" s="69"/>
      <c r="U17" s="69" t="s">
        <v>284</v>
      </c>
      <c r="V17" s="21"/>
      <c r="W17" s="12">
        <f t="shared" si="1"/>
        <v>0</v>
      </c>
      <c r="X17" s="3"/>
    </row>
    <row r="18" spans="2:24" ht="18" customHeight="1">
      <c r="B18" s="42">
        <f t="shared" si="0"/>
        <v>13</v>
      </c>
      <c r="C18" s="56"/>
      <c r="D18" s="82"/>
      <c r="E18" s="52"/>
      <c r="F18" s="69"/>
      <c r="G18" s="70"/>
      <c r="H18" s="69"/>
      <c r="I18" s="70"/>
      <c r="J18" s="69"/>
      <c r="K18" s="70"/>
      <c r="L18" s="69"/>
      <c r="M18" s="70"/>
      <c r="N18" s="69"/>
      <c r="O18" s="69"/>
      <c r="P18" s="69"/>
      <c r="Q18" s="69"/>
      <c r="R18" s="69"/>
      <c r="S18" s="69"/>
      <c r="T18" s="69"/>
      <c r="U18" s="69"/>
      <c r="V18" s="21"/>
      <c r="W18" s="12">
        <f t="shared" si="1"/>
        <v>0</v>
      </c>
      <c r="X18" s="3"/>
    </row>
    <row r="19" spans="2:24" ht="18" customHeight="1">
      <c r="B19" s="42">
        <f t="shared" si="0"/>
        <v>13</v>
      </c>
      <c r="C19" s="56"/>
      <c r="D19" s="31"/>
      <c r="E19" s="81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21"/>
      <c r="W19" s="12">
        <f t="shared" si="1"/>
        <v>0</v>
      </c>
      <c r="X19" s="3"/>
    </row>
    <row r="20" spans="2:24" ht="18" customHeight="1">
      <c r="B20" s="42">
        <f t="shared" si="0"/>
        <v>13</v>
      </c>
      <c r="C20" s="80"/>
      <c r="D20" s="50"/>
      <c r="E20" s="4"/>
      <c r="F20" s="69"/>
      <c r="G20" s="70"/>
      <c r="H20" s="69"/>
      <c r="I20" s="69"/>
      <c r="J20" s="69"/>
      <c r="K20" s="70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21"/>
      <c r="W20" s="12">
        <f t="shared" si="1"/>
        <v>0</v>
      </c>
      <c r="X20" s="3"/>
    </row>
    <row r="21" spans="2:24" ht="18" customHeight="1">
      <c r="B21" s="42">
        <f t="shared" si="0"/>
        <v>13</v>
      </c>
      <c r="C21" s="64"/>
      <c r="D21" s="5"/>
      <c r="E21" s="16"/>
      <c r="F21" s="69"/>
      <c r="G21" s="70"/>
      <c r="H21" s="69"/>
      <c r="I21" s="69"/>
      <c r="J21" s="69"/>
      <c r="K21" s="70"/>
      <c r="L21" s="69"/>
      <c r="M21" s="70"/>
      <c r="N21" s="69"/>
      <c r="O21" s="69"/>
      <c r="P21" s="69"/>
      <c r="Q21" s="69"/>
      <c r="R21" s="69"/>
      <c r="S21" s="69"/>
      <c r="T21" s="69"/>
      <c r="U21" s="69"/>
      <c r="V21" s="21"/>
      <c r="W21" s="12">
        <f t="shared" si="1"/>
        <v>0</v>
      </c>
      <c r="X21" s="3"/>
    </row>
    <row r="22" spans="2:24" ht="18" customHeight="1">
      <c r="B22" s="42">
        <f t="shared" si="0"/>
        <v>13</v>
      </c>
      <c r="C22" s="56"/>
      <c r="D22" s="24"/>
      <c r="E22" s="4"/>
      <c r="F22" s="69"/>
      <c r="G22" s="70"/>
      <c r="H22" s="69"/>
      <c r="I22" s="69"/>
      <c r="J22" s="69"/>
      <c r="K22" s="69"/>
      <c r="L22" s="69"/>
      <c r="M22" s="69"/>
      <c r="N22" s="69"/>
      <c r="O22" s="70"/>
      <c r="P22" s="69"/>
      <c r="Q22" s="69"/>
      <c r="R22" s="69"/>
      <c r="S22" s="69"/>
      <c r="T22" s="69"/>
      <c r="U22" s="69"/>
      <c r="V22" s="21"/>
      <c r="W22" s="12">
        <f t="shared" si="1"/>
        <v>0</v>
      </c>
      <c r="X22" s="3"/>
    </row>
    <row r="23" spans="2:24" ht="18" customHeight="1">
      <c r="B23" s="42">
        <f t="shared" si="0"/>
        <v>13</v>
      </c>
      <c r="C23" s="56"/>
      <c r="D23" s="24"/>
      <c r="E23" s="4"/>
      <c r="F23" s="69"/>
      <c r="G23" s="70"/>
      <c r="H23" s="69"/>
      <c r="I23" s="69"/>
      <c r="J23" s="69"/>
      <c r="K23" s="70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21"/>
      <c r="W23" s="12">
        <f t="shared" si="1"/>
        <v>0</v>
      </c>
      <c r="X23" s="3"/>
    </row>
    <row r="24" spans="2:24" ht="18" customHeight="1">
      <c r="B24" s="42">
        <f t="shared" si="0"/>
        <v>13</v>
      </c>
      <c r="C24" s="60"/>
      <c r="D24" s="24"/>
      <c r="E24" s="46"/>
      <c r="F24" s="69"/>
      <c r="G24" s="70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21"/>
      <c r="W24" s="12">
        <f t="shared" si="1"/>
        <v>0</v>
      </c>
      <c r="X24" s="3"/>
    </row>
    <row r="25" spans="2:24" ht="18" customHeight="1">
      <c r="B25" s="42">
        <f t="shared" si="0"/>
        <v>13</v>
      </c>
      <c r="C25" s="65"/>
      <c r="D25" s="39"/>
      <c r="E25" s="53"/>
      <c r="F25" s="69"/>
      <c r="G25" s="70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75"/>
      <c r="V25" s="30"/>
      <c r="W25" s="12">
        <f t="shared" si="1"/>
        <v>0</v>
      </c>
      <c r="X25" s="3"/>
    </row>
    <row r="26" spans="2:24" ht="18" customHeight="1">
      <c r="B26" s="42">
        <f t="shared" si="0"/>
        <v>13</v>
      </c>
      <c r="C26" s="66"/>
      <c r="D26" s="28"/>
      <c r="E26" s="32"/>
      <c r="F26" s="71"/>
      <c r="G26" s="57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6"/>
      <c r="V26" s="27"/>
      <c r="W26" s="38">
        <f t="shared" si="1"/>
        <v>0</v>
      </c>
      <c r="X26" s="3"/>
    </row>
    <row r="27" spans="2:24" ht="18" customHeight="1">
      <c r="B27" s="42">
        <f t="shared" si="0"/>
        <v>13</v>
      </c>
      <c r="C27" s="66"/>
      <c r="D27" s="28"/>
      <c r="E27" s="32"/>
      <c r="F27" s="71"/>
      <c r="G27" s="57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6"/>
      <c r="V27" s="27"/>
      <c r="W27" s="38">
        <f t="shared" si="1"/>
        <v>0</v>
      </c>
      <c r="X27" s="3"/>
    </row>
    <row r="28" spans="2:24" ht="18" customHeight="1">
      <c r="B28" s="42">
        <f t="shared" si="0"/>
        <v>13</v>
      </c>
      <c r="C28" s="66"/>
      <c r="D28" s="28"/>
      <c r="E28" s="32"/>
      <c r="F28" s="71"/>
      <c r="G28" s="5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6"/>
      <c r="V28" s="27"/>
      <c r="W28" s="38">
        <f t="shared" si="1"/>
        <v>0</v>
      </c>
      <c r="X28" s="3"/>
    </row>
    <row r="29" spans="2:24" ht="18" customHeight="1">
      <c r="B29" s="42">
        <f t="shared" si="0"/>
        <v>13</v>
      </c>
      <c r="C29" s="66"/>
      <c r="D29" s="28"/>
      <c r="E29" s="32"/>
      <c r="F29" s="71"/>
      <c r="G29" s="57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6"/>
      <c r="V29" s="27"/>
      <c r="W29" s="38">
        <f t="shared" si="1"/>
        <v>0</v>
      </c>
      <c r="X29" s="3"/>
    </row>
    <row r="30" spans="2:24" ht="18" customHeight="1">
      <c r="B30" s="42">
        <f t="shared" si="0"/>
        <v>13</v>
      </c>
      <c r="C30" s="66"/>
      <c r="D30" s="28"/>
      <c r="E30" s="32"/>
      <c r="F30" s="71"/>
      <c r="G30" s="57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6"/>
      <c r="V30" s="27"/>
      <c r="W30" s="38">
        <f t="shared" si="1"/>
        <v>0</v>
      </c>
      <c r="X30" s="3"/>
    </row>
    <row r="31" spans="2:24" ht="18" customHeight="1">
      <c r="B31" s="42">
        <f t="shared" si="0"/>
        <v>13</v>
      </c>
      <c r="C31" s="66"/>
      <c r="D31" s="28"/>
      <c r="E31" s="32"/>
      <c r="F31" s="71"/>
      <c r="G31" s="57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6"/>
      <c r="V31" s="27"/>
      <c r="W31" s="38">
        <f t="shared" si="1"/>
        <v>0</v>
      </c>
      <c r="X31" s="3"/>
    </row>
    <row r="32" spans="2:24" ht="18" customHeight="1">
      <c r="B32" s="42">
        <f t="shared" si="0"/>
        <v>13</v>
      </c>
      <c r="C32" s="66"/>
      <c r="D32" s="28"/>
      <c r="E32" s="32"/>
      <c r="F32" s="71"/>
      <c r="G32" s="57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6"/>
      <c r="V32" s="27"/>
      <c r="W32" s="38">
        <f t="shared" si="1"/>
        <v>0</v>
      </c>
      <c r="X32" s="3"/>
    </row>
    <row r="33" spans="2:24" ht="18" customHeight="1">
      <c r="B33" s="42">
        <f t="shared" si="0"/>
        <v>13</v>
      </c>
      <c r="C33" s="66"/>
      <c r="D33" s="28"/>
      <c r="E33" s="32"/>
      <c r="F33" s="71"/>
      <c r="G33" s="57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6"/>
      <c r="V33" s="27"/>
      <c r="W33" s="38">
        <f t="shared" si="1"/>
        <v>0</v>
      </c>
      <c r="X33" s="3"/>
    </row>
    <row r="34" spans="2:24" ht="18" customHeight="1" thickBot="1">
      <c r="B34" s="137">
        <f t="shared" si="0"/>
        <v>13</v>
      </c>
      <c r="C34" s="67"/>
      <c r="D34" s="43"/>
      <c r="E34" s="15"/>
      <c r="F34" s="72"/>
      <c r="G34" s="73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7"/>
      <c r="V34" s="41"/>
      <c r="W34" s="36">
        <f t="shared" si="1"/>
        <v>0</v>
      </c>
      <c r="X34" s="3"/>
    </row>
    <row r="35" spans="2:4" ht="5.25" customHeight="1">
      <c r="B35" s="29"/>
      <c r="C35" s="29"/>
      <c r="D35" s="16"/>
    </row>
    <row r="36" spans="2:24" ht="13.5">
      <c r="B36" s="48"/>
      <c r="C36" s="63"/>
      <c r="D36" s="194" t="s">
        <v>162</v>
      </c>
      <c r="E36" s="194"/>
      <c r="F36" s="189"/>
      <c r="G36" s="3" t="s">
        <v>286</v>
      </c>
      <c r="I36" s="63"/>
      <c r="J36" s="61"/>
      <c r="K36" s="84"/>
      <c r="L36" s="90"/>
      <c r="M36" s="90"/>
      <c r="N36" s="84"/>
      <c r="O36" s="84"/>
      <c r="P36" s="84"/>
      <c r="Q36" s="84"/>
      <c r="V36" s="193" t="s">
        <v>285</v>
      </c>
      <c r="W36" s="193"/>
      <c r="X36" s="85"/>
    </row>
    <row r="37" spans="2:12" ht="13.5">
      <c r="B37" s="3"/>
      <c r="C37" s="96"/>
      <c r="D37" s="95"/>
      <c r="E37" s="47"/>
      <c r="F37" s="3"/>
      <c r="G37" s="3"/>
      <c r="H37" s="3"/>
      <c r="I37" s="79"/>
      <c r="J37" s="47"/>
      <c r="K37" s="3"/>
      <c r="L37" s="3"/>
    </row>
    <row r="38" spans="2:12" ht="13.5">
      <c r="B38" s="3"/>
      <c r="C38" s="100"/>
      <c r="D38" s="16"/>
      <c r="E38" s="3"/>
      <c r="F38" s="17"/>
      <c r="G38" s="47"/>
      <c r="H38" s="3"/>
      <c r="I38" s="3"/>
      <c r="J38" s="47"/>
      <c r="K38" s="3"/>
      <c r="L38" s="3"/>
    </row>
    <row r="39" spans="2:12" ht="13.5">
      <c r="B39" s="3"/>
      <c r="C39" s="100"/>
      <c r="D39" s="16"/>
      <c r="E39" s="3"/>
      <c r="F39" s="47"/>
      <c r="G39" s="47"/>
      <c r="H39" s="3"/>
      <c r="J39" s="47"/>
      <c r="K39" s="3"/>
      <c r="L39" s="3"/>
    </row>
    <row r="40" spans="2:12" ht="13.5">
      <c r="B40" s="3"/>
      <c r="C40" s="96"/>
      <c r="D40" s="92"/>
      <c r="E40" s="92"/>
      <c r="F40" s="17"/>
      <c r="G40" s="47"/>
      <c r="H40" s="3"/>
      <c r="I40" s="3"/>
      <c r="J40" s="47"/>
      <c r="K40" s="3"/>
      <c r="L40" s="3"/>
    </row>
    <row r="41" spans="3:10" ht="14.25">
      <c r="C41" s="96"/>
      <c r="D41" s="92"/>
      <c r="E41" s="148"/>
      <c r="F41" s="17"/>
      <c r="G41" s="47"/>
      <c r="J41" s="47"/>
    </row>
    <row r="42" spans="3:10" ht="13.5">
      <c r="C42" s="96"/>
      <c r="D42" s="92"/>
      <c r="E42" s="92"/>
      <c r="F42" s="17"/>
      <c r="G42" s="47"/>
      <c r="J42" s="47"/>
    </row>
    <row r="43" spans="3:15" ht="13.5">
      <c r="C43" s="100"/>
      <c r="D43" s="16"/>
      <c r="E43" s="3"/>
      <c r="F43" s="17"/>
      <c r="G43" s="47"/>
      <c r="H43" s="3"/>
      <c r="I43" s="17"/>
      <c r="J43" s="47"/>
      <c r="O43" s="3"/>
    </row>
    <row r="44" spans="3:10" ht="13.5">
      <c r="C44" s="100"/>
      <c r="D44" s="95"/>
      <c r="E44" s="93"/>
      <c r="F44" s="47"/>
      <c r="G44" s="47"/>
      <c r="J44" s="47"/>
    </row>
    <row r="45" spans="3:7" ht="13.5">
      <c r="C45" s="96"/>
      <c r="D45" s="95"/>
      <c r="E45" s="93"/>
      <c r="F45" s="47"/>
      <c r="G45" s="47"/>
    </row>
    <row r="46" spans="3:7" ht="13.5">
      <c r="C46" s="3"/>
      <c r="D46" s="3"/>
      <c r="E46" s="3"/>
      <c r="F46" s="3"/>
      <c r="G46" s="47"/>
    </row>
    <row r="47" spans="3:7" ht="13.5">
      <c r="C47" s="3"/>
      <c r="D47" s="3"/>
      <c r="E47" s="3"/>
      <c r="F47" s="3"/>
      <c r="G47" s="3"/>
    </row>
    <row r="48" spans="3:7" ht="13.5">
      <c r="C48" s="3"/>
      <c r="D48" s="3"/>
      <c r="E48" s="3"/>
      <c r="F48" s="3"/>
      <c r="G48" s="3"/>
    </row>
    <row r="49" spans="3:7" ht="13.5">
      <c r="C49" s="3"/>
      <c r="D49" s="3"/>
      <c r="E49" s="3"/>
      <c r="F49" s="3"/>
      <c r="G49" s="3"/>
    </row>
    <row r="50" spans="3:7" ht="13.5">
      <c r="C50" s="3"/>
      <c r="D50" s="3"/>
      <c r="E50" s="3"/>
      <c r="F50" s="3"/>
      <c r="G50" s="3"/>
    </row>
    <row r="51" spans="3:7" ht="13.5">
      <c r="C51" s="3"/>
      <c r="D51" s="3"/>
      <c r="E51" s="3"/>
      <c r="F51" s="3"/>
      <c r="G51" s="3"/>
    </row>
    <row r="52" spans="3:7" ht="13.5">
      <c r="C52" s="3"/>
      <c r="D52" s="3"/>
      <c r="E52" s="3"/>
      <c r="F52" s="3"/>
      <c r="G52" s="3"/>
    </row>
    <row r="53" spans="3:7" ht="13.5">
      <c r="C53" s="3"/>
      <c r="D53" s="3"/>
      <c r="E53" s="3"/>
      <c r="F53" s="3"/>
      <c r="G53" s="3"/>
    </row>
    <row r="54" spans="3:7" ht="13.5">
      <c r="C54" s="3"/>
      <c r="D54" s="3"/>
      <c r="E54" s="3"/>
      <c r="F54" s="3"/>
      <c r="G54" s="3"/>
    </row>
    <row r="55" spans="3:7" ht="13.5">
      <c r="C55" s="3"/>
      <c r="D55" s="3"/>
      <c r="E55" s="3"/>
      <c r="F55" s="3"/>
      <c r="G55" s="3"/>
    </row>
    <row r="56" spans="3:7" ht="13.5">
      <c r="C56" s="3"/>
      <c r="D56" s="3"/>
      <c r="E56" s="3"/>
      <c r="F56" s="3"/>
      <c r="G56" s="3"/>
    </row>
    <row r="57" spans="3:7" ht="13.5">
      <c r="C57" s="3"/>
      <c r="D57" s="3"/>
      <c r="E57" s="3"/>
      <c r="F57" s="3"/>
      <c r="G57" s="3"/>
    </row>
  </sheetData>
  <sheetProtection/>
  <mergeCells count="4">
    <mergeCell ref="A1:D2"/>
    <mergeCell ref="H1:W2"/>
    <mergeCell ref="V36:W36"/>
    <mergeCell ref="D36:E36"/>
  </mergeCells>
  <dataValidations count="3">
    <dataValidation allowBlank="1" showInputMessage="1" showErrorMessage="1" imeMode="off" sqref="L36:M36 I44 G38:G46 Q16:Q18 K12:K14 M13 J37:J44 M22:M23 C21 Q20:Q24 K17:K34 M10 F38:F45 O18:O21 S16:S24 E46:E55 M16:M19 S10 S12:S13 G16:G34 I10 I16:I23 G5:G9 U17:U24 Q12 U10 U15 I13:I14 G12:G14 E37"/>
    <dataValidation allowBlank="1" showInputMessage="1" showErrorMessage="1" imeMode="hiragana" sqref="D35:D37 D24:D25 D15 D7:D11 D44:D45 D40:D41"/>
    <dataValidation allowBlank="1" showInputMessage="1" showErrorMessage="1" imeMode="on" sqref="D12:D14 D20 D5:D6 D22:D23 D38:D39 D16:D18 D42:D43 J36"/>
  </dataValidations>
  <printOptions/>
  <pageMargins left="0.12" right="0.2" top="0.17" bottom="0.14" header="0.13" footer="0.1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X5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D2"/>
    </sheetView>
  </sheetViews>
  <sheetFormatPr defaultColWidth="9.00390625" defaultRowHeight="13.5"/>
  <cols>
    <col min="1" max="1" width="1.625" style="1" customWidth="1"/>
    <col min="2" max="2" width="5.625" style="1" customWidth="1"/>
    <col min="3" max="3" width="3.625" style="1" customWidth="1"/>
    <col min="4" max="4" width="17.625" style="1" customWidth="1"/>
    <col min="5" max="5" width="25.625" style="1" customWidth="1"/>
    <col min="6" max="21" width="4.875" style="1" customWidth="1"/>
    <col min="22" max="23" width="5.625" style="1" customWidth="1"/>
    <col min="24" max="25" width="4.25390625" style="1" customWidth="1"/>
    <col min="26" max="16384" width="9.00390625" style="1" customWidth="1"/>
  </cols>
  <sheetData>
    <row r="1" spans="1:23" ht="13.5" customHeight="1">
      <c r="A1" s="191" t="s">
        <v>0</v>
      </c>
      <c r="B1" s="191"/>
      <c r="C1" s="191"/>
      <c r="D1" s="191"/>
      <c r="H1" s="192" t="s">
        <v>19</v>
      </c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</row>
    <row r="2" spans="1:24" ht="13.5" customHeight="1" thickBot="1">
      <c r="A2" s="191"/>
      <c r="B2" s="191"/>
      <c r="C2" s="191"/>
      <c r="D2" s="191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3"/>
    </row>
    <row r="3" spans="1:24" ht="13.5" customHeight="1">
      <c r="A3" s="2"/>
      <c r="B3" s="11"/>
      <c r="C3" s="8"/>
      <c r="D3" s="23"/>
      <c r="E3" s="6"/>
      <c r="F3" s="7" t="s">
        <v>1</v>
      </c>
      <c r="G3" s="8"/>
      <c r="H3" s="7" t="s">
        <v>2</v>
      </c>
      <c r="I3" s="8"/>
      <c r="J3" s="7" t="s">
        <v>3</v>
      </c>
      <c r="K3" s="8"/>
      <c r="L3" s="7" t="s">
        <v>4</v>
      </c>
      <c r="M3" s="8"/>
      <c r="N3" s="7" t="s">
        <v>5</v>
      </c>
      <c r="O3" s="9"/>
      <c r="P3" s="7" t="s">
        <v>6</v>
      </c>
      <c r="Q3" s="9"/>
      <c r="R3" s="7" t="s">
        <v>7</v>
      </c>
      <c r="S3" s="18"/>
      <c r="T3" s="7" t="s">
        <v>8</v>
      </c>
      <c r="U3" s="22"/>
      <c r="V3" s="20" t="s">
        <v>9</v>
      </c>
      <c r="W3" s="10"/>
      <c r="X3" s="86"/>
    </row>
    <row r="4" spans="1:24" ht="13.5" customHeight="1" thickBot="1">
      <c r="A4" s="2"/>
      <c r="B4" s="13" t="s">
        <v>10</v>
      </c>
      <c r="C4" s="26" t="s">
        <v>17</v>
      </c>
      <c r="D4" s="26" t="s">
        <v>11</v>
      </c>
      <c r="E4" s="14" t="s">
        <v>12</v>
      </c>
      <c r="F4" s="15" t="s">
        <v>13</v>
      </c>
      <c r="G4" s="15" t="s">
        <v>14</v>
      </c>
      <c r="H4" s="15" t="s">
        <v>13</v>
      </c>
      <c r="I4" s="15" t="s">
        <v>14</v>
      </c>
      <c r="J4" s="15" t="s">
        <v>13</v>
      </c>
      <c r="K4" s="15" t="s">
        <v>14</v>
      </c>
      <c r="L4" s="15" t="s">
        <v>13</v>
      </c>
      <c r="M4" s="15" t="s">
        <v>14</v>
      </c>
      <c r="N4" s="15" t="s">
        <v>13</v>
      </c>
      <c r="O4" s="15" t="s">
        <v>14</v>
      </c>
      <c r="P4" s="15" t="s">
        <v>13</v>
      </c>
      <c r="Q4" s="15" t="s">
        <v>14</v>
      </c>
      <c r="R4" s="15" t="s">
        <v>13</v>
      </c>
      <c r="S4" s="120" t="s">
        <v>14</v>
      </c>
      <c r="T4" s="15" t="s">
        <v>13</v>
      </c>
      <c r="U4" s="121" t="s">
        <v>14</v>
      </c>
      <c r="V4" s="19" t="s">
        <v>15</v>
      </c>
      <c r="W4" s="89" t="s">
        <v>18</v>
      </c>
      <c r="X4" s="87"/>
    </row>
    <row r="5" spans="2:24" ht="18" customHeight="1">
      <c r="B5" s="25">
        <f aca="true" t="shared" si="0" ref="B5:B34">RANK(W5,$W$5:$W$34)</f>
        <v>1</v>
      </c>
      <c r="C5" s="56">
        <v>1</v>
      </c>
      <c r="D5" s="103" t="s">
        <v>44</v>
      </c>
      <c r="E5" s="83" t="s">
        <v>33</v>
      </c>
      <c r="F5" s="78"/>
      <c r="G5" s="186">
        <v>22</v>
      </c>
      <c r="H5" s="78">
        <v>3</v>
      </c>
      <c r="I5" s="78">
        <v>25</v>
      </c>
      <c r="J5" s="78"/>
      <c r="K5" s="78">
        <v>22</v>
      </c>
      <c r="L5" s="78"/>
      <c r="M5" s="78">
        <v>22</v>
      </c>
      <c r="N5" s="78">
        <v>3</v>
      </c>
      <c r="O5" s="78">
        <v>25</v>
      </c>
      <c r="P5" s="78">
        <v>3</v>
      </c>
      <c r="Q5" s="78">
        <v>25</v>
      </c>
      <c r="R5" s="78">
        <v>3</v>
      </c>
      <c r="S5" s="78">
        <v>25</v>
      </c>
      <c r="T5" s="78"/>
      <c r="U5" s="119">
        <v>37.5</v>
      </c>
      <c r="V5" s="21"/>
      <c r="W5" s="12">
        <f>SUM(F5:U5)-V5-22</f>
        <v>193.5</v>
      </c>
      <c r="X5" s="3"/>
    </row>
    <row r="6" spans="2:24" ht="18" customHeight="1">
      <c r="B6" s="25">
        <f t="shared" si="0"/>
        <v>2</v>
      </c>
      <c r="C6" s="54">
        <v>18</v>
      </c>
      <c r="D6" s="50" t="s">
        <v>46</v>
      </c>
      <c r="E6" s="51" t="s">
        <v>40</v>
      </c>
      <c r="F6" s="69"/>
      <c r="G6" s="70">
        <v>18</v>
      </c>
      <c r="H6" s="69"/>
      <c r="I6" s="69">
        <v>18</v>
      </c>
      <c r="J6" s="69"/>
      <c r="K6" s="185">
        <v>15</v>
      </c>
      <c r="L6" s="69"/>
      <c r="M6" s="69">
        <v>20</v>
      </c>
      <c r="N6" s="69"/>
      <c r="O6" s="69">
        <v>20</v>
      </c>
      <c r="P6" s="69"/>
      <c r="Q6" s="69">
        <v>20</v>
      </c>
      <c r="R6" s="69"/>
      <c r="S6" s="69">
        <v>22</v>
      </c>
      <c r="T6" s="69">
        <v>3</v>
      </c>
      <c r="U6" s="75">
        <v>30</v>
      </c>
      <c r="V6" s="21"/>
      <c r="W6" s="12">
        <f>SUM(F6:U6)-V6-15</f>
        <v>151</v>
      </c>
      <c r="X6" s="3"/>
    </row>
    <row r="7" spans="2:24" ht="18" customHeight="1">
      <c r="B7" s="25">
        <f t="shared" si="0"/>
        <v>3</v>
      </c>
      <c r="C7" s="55">
        <v>6</v>
      </c>
      <c r="D7" s="108" t="s">
        <v>138</v>
      </c>
      <c r="E7" s="4" t="s">
        <v>141</v>
      </c>
      <c r="F7" s="69"/>
      <c r="G7" s="70" t="s">
        <v>133</v>
      </c>
      <c r="H7" s="69"/>
      <c r="I7" s="69">
        <v>16</v>
      </c>
      <c r="J7" s="69"/>
      <c r="K7" s="69">
        <v>13</v>
      </c>
      <c r="L7" s="69"/>
      <c r="M7" s="69">
        <v>16</v>
      </c>
      <c r="N7" s="69"/>
      <c r="O7" s="69">
        <v>16</v>
      </c>
      <c r="P7" s="69"/>
      <c r="Q7" s="69">
        <v>18</v>
      </c>
      <c r="R7" s="69"/>
      <c r="S7" s="69">
        <v>16</v>
      </c>
      <c r="T7" s="69"/>
      <c r="U7" s="75">
        <v>27</v>
      </c>
      <c r="V7" s="21"/>
      <c r="W7" s="12">
        <f aca="true" t="shared" si="1" ref="W7:W34">SUM(F7:U7)-V7</f>
        <v>122</v>
      </c>
      <c r="X7" s="3"/>
    </row>
    <row r="8" spans="2:24" ht="18" customHeight="1">
      <c r="B8" s="25">
        <f t="shared" si="0"/>
        <v>4</v>
      </c>
      <c r="C8" s="54">
        <v>7</v>
      </c>
      <c r="D8" s="50" t="s">
        <v>43</v>
      </c>
      <c r="E8" s="51" t="s">
        <v>49</v>
      </c>
      <c r="F8" s="69">
        <v>3</v>
      </c>
      <c r="G8" s="57">
        <v>25</v>
      </c>
      <c r="H8" s="69"/>
      <c r="I8" s="69" t="s">
        <v>144</v>
      </c>
      <c r="J8" s="69"/>
      <c r="K8" s="69" t="s">
        <v>133</v>
      </c>
      <c r="L8" s="69"/>
      <c r="M8" s="69" t="s">
        <v>133</v>
      </c>
      <c r="N8" s="69"/>
      <c r="O8" s="69">
        <v>18</v>
      </c>
      <c r="P8" s="69"/>
      <c r="Q8" s="69">
        <v>22</v>
      </c>
      <c r="R8" s="69"/>
      <c r="S8" s="69" t="s">
        <v>133</v>
      </c>
      <c r="T8" s="69"/>
      <c r="U8" s="69" t="s">
        <v>133</v>
      </c>
      <c r="V8" s="21"/>
      <c r="W8" s="12">
        <f t="shared" si="1"/>
        <v>68</v>
      </c>
      <c r="X8" s="88"/>
    </row>
    <row r="9" spans="2:24" ht="18" customHeight="1">
      <c r="B9" s="25">
        <f t="shared" si="0"/>
        <v>5</v>
      </c>
      <c r="C9" s="54">
        <v>14</v>
      </c>
      <c r="D9" s="50" t="s">
        <v>47</v>
      </c>
      <c r="E9" s="51" t="s">
        <v>34</v>
      </c>
      <c r="F9" s="69"/>
      <c r="G9" s="70">
        <v>16</v>
      </c>
      <c r="H9" s="69"/>
      <c r="I9" s="69" t="s">
        <v>133</v>
      </c>
      <c r="J9" s="69"/>
      <c r="K9" s="69" t="s">
        <v>133</v>
      </c>
      <c r="L9" s="69"/>
      <c r="M9" s="69" t="s">
        <v>133</v>
      </c>
      <c r="N9" s="69"/>
      <c r="O9" s="69" t="s">
        <v>133</v>
      </c>
      <c r="P9" s="69"/>
      <c r="Q9" s="69" t="s">
        <v>133</v>
      </c>
      <c r="R9" s="69"/>
      <c r="S9" s="69">
        <v>18</v>
      </c>
      <c r="T9" s="69"/>
      <c r="U9" s="75">
        <v>33</v>
      </c>
      <c r="V9" s="21"/>
      <c r="W9" s="12">
        <f t="shared" si="1"/>
        <v>67</v>
      </c>
      <c r="X9" s="3"/>
    </row>
    <row r="10" spans="2:24" ht="18" customHeight="1">
      <c r="B10" s="25">
        <f t="shared" si="0"/>
        <v>6</v>
      </c>
      <c r="C10" s="54">
        <v>2</v>
      </c>
      <c r="D10" s="50" t="s">
        <v>174</v>
      </c>
      <c r="E10" s="4" t="s">
        <v>33</v>
      </c>
      <c r="F10" s="69"/>
      <c r="G10" s="70" t="s">
        <v>133</v>
      </c>
      <c r="H10" s="69"/>
      <c r="I10" s="57" t="s">
        <v>133</v>
      </c>
      <c r="J10" s="69"/>
      <c r="K10" s="70">
        <v>18</v>
      </c>
      <c r="L10" s="69"/>
      <c r="M10" s="70" t="s">
        <v>133</v>
      </c>
      <c r="N10" s="69"/>
      <c r="O10" s="69">
        <v>22</v>
      </c>
      <c r="P10" s="69"/>
      <c r="Q10" s="69" t="s">
        <v>133</v>
      </c>
      <c r="R10" s="69"/>
      <c r="S10" s="69">
        <v>20</v>
      </c>
      <c r="T10" s="69"/>
      <c r="U10" s="69" t="s">
        <v>133</v>
      </c>
      <c r="V10" s="21"/>
      <c r="W10" s="12">
        <f t="shared" si="1"/>
        <v>60</v>
      </c>
      <c r="X10" s="88"/>
    </row>
    <row r="11" spans="2:24" ht="18" customHeight="1">
      <c r="B11" s="25">
        <f t="shared" si="0"/>
        <v>7</v>
      </c>
      <c r="C11" s="54">
        <v>4</v>
      </c>
      <c r="D11" s="50" t="s">
        <v>45</v>
      </c>
      <c r="E11" s="51" t="s">
        <v>50</v>
      </c>
      <c r="F11" s="69"/>
      <c r="G11" s="70">
        <v>20</v>
      </c>
      <c r="H11" s="69"/>
      <c r="I11" s="69">
        <v>22</v>
      </c>
      <c r="J11" s="69"/>
      <c r="K11" s="69">
        <v>16</v>
      </c>
      <c r="L11" s="69"/>
      <c r="M11" s="69" t="s">
        <v>133</v>
      </c>
      <c r="N11" s="69"/>
      <c r="O11" s="69" t="s">
        <v>133</v>
      </c>
      <c r="P11" s="69"/>
      <c r="Q11" s="69" t="s">
        <v>133</v>
      </c>
      <c r="R11" s="69"/>
      <c r="S11" s="69" t="s">
        <v>249</v>
      </c>
      <c r="T11" s="69"/>
      <c r="U11" s="69" t="s">
        <v>133</v>
      </c>
      <c r="V11" s="21"/>
      <c r="W11" s="12">
        <f t="shared" si="1"/>
        <v>58</v>
      </c>
      <c r="X11" s="3"/>
    </row>
    <row r="12" spans="2:24" ht="18" customHeight="1">
      <c r="B12" s="25">
        <f t="shared" si="0"/>
        <v>8</v>
      </c>
      <c r="C12" s="99">
        <v>19</v>
      </c>
      <c r="D12" s="5" t="s">
        <v>173</v>
      </c>
      <c r="E12" s="5" t="s">
        <v>41</v>
      </c>
      <c r="F12" s="69"/>
      <c r="G12" s="57" t="s">
        <v>133</v>
      </c>
      <c r="H12" s="69"/>
      <c r="I12" s="57" t="s">
        <v>133</v>
      </c>
      <c r="J12" s="69">
        <v>3</v>
      </c>
      <c r="K12" s="69">
        <v>20</v>
      </c>
      <c r="L12" s="69">
        <v>3</v>
      </c>
      <c r="M12" s="69">
        <v>25</v>
      </c>
      <c r="N12" s="69"/>
      <c r="O12" s="69" t="s">
        <v>133</v>
      </c>
      <c r="P12" s="69"/>
      <c r="Q12" s="69" t="s">
        <v>133</v>
      </c>
      <c r="R12" s="69"/>
      <c r="S12" s="69" t="s">
        <v>249</v>
      </c>
      <c r="T12" s="69"/>
      <c r="U12" s="69" t="s">
        <v>133</v>
      </c>
      <c r="V12" s="21"/>
      <c r="W12" s="12">
        <f t="shared" si="1"/>
        <v>51</v>
      </c>
      <c r="X12" s="3"/>
    </row>
    <row r="13" spans="2:24" ht="18" customHeight="1">
      <c r="B13" s="25">
        <f t="shared" si="0"/>
        <v>9</v>
      </c>
      <c r="C13" s="142">
        <v>8</v>
      </c>
      <c r="D13" s="104" t="s">
        <v>139</v>
      </c>
      <c r="E13" s="4" t="s">
        <v>140</v>
      </c>
      <c r="F13" s="69"/>
      <c r="G13" s="70" t="s">
        <v>133</v>
      </c>
      <c r="H13" s="69"/>
      <c r="I13" s="69">
        <v>15</v>
      </c>
      <c r="J13" s="69"/>
      <c r="K13" s="70">
        <v>12</v>
      </c>
      <c r="L13" s="69"/>
      <c r="M13" s="69">
        <v>18</v>
      </c>
      <c r="N13" s="69"/>
      <c r="O13" s="69" t="s">
        <v>133</v>
      </c>
      <c r="P13" s="69"/>
      <c r="Q13" s="69" t="s">
        <v>133</v>
      </c>
      <c r="R13" s="69"/>
      <c r="S13" s="69" t="s">
        <v>249</v>
      </c>
      <c r="T13" s="69"/>
      <c r="U13" s="69" t="s">
        <v>133</v>
      </c>
      <c r="V13" s="21"/>
      <c r="W13" s="12">
        <f t="shared" si="1"/>
        <v>45</v>
      </c>
      <c r="X13" s="3"/>
    </row>
    <row r="14" spans="2:24" ht="18" customHeight="1">
      <c r="B14" s="25">
        <f t="shared" si="0"/>
        <v>10</v>
      </c>
      <c r="C14" s="142">
        <v>5</v>
      </c>
      <c r="D14" s="104" t="s">
        <v>137</v>
      </c>
      <c r="E14" s="32" t="s">
        <v>34</v>
      </c>
      <c r="F14" s="69"/>
      <c r="G14" s="70" t="s">
        <v>133</v>
      </c>
      <c r="H14" s="69"/>
      <c r="I14" s="69">
        <v>20</v>
      </c>
      <c r="J14" s="69"/>
      <c r="K14" s="69">
        <v>14</v>
      </c>
      <c r="L14" s="69"/>
      <c r="M14" s="69" t="s">
        <v>133</v>
      </c>
      <c r="N14" s="69"/>
      <c r="O14" s="69" t="s">
        <v>133</v>
      </c>
      <c r="P14" s="69"/>
      <c r="Q14" s="69" t="s">
        <v>133</v>
      </c>
      <c r="R14" s="69"/>
      <c r="S14" s="69" t="s">
        <v>249</v>
      </c>
      <c r="T14" s="69"/>
      <c r="U14" s="69" t="s">
        <v>133</v>
      </c>
      <c r="V14" s="21"/>
      <c r="W14" s="12">
        <f t="shared" si="1"/>
        <v>34</v>
      </c>
      <c r="X14" s="3"/>
    </row>
    <row r="15" spans="2:24" ht="18" customHeight="1">
      <c r="B15" s="25">
        <f t="shared" si="0"/>
        <v>11</v>
      </c>
      <c r="C15" s="143">
        <v>13</v>
      </c>
      <c r="D15" s="5" t="s">
        <v>155</v>
      </c>
      <c r="E15" s="4" t="s">
        <v>41</v>
      </c>
      <c r="F15" s="78"/>
      <c r="G15" s="70" t="s">
        <v>133</v>
      </c>
      <c r="H15" s="69"/>
      <c r="I15" s="57" t="s">
        <v>133</v>
      </c>
      <c r="J15" s="69"/>
      <c r="K15" s="69">
        <v>25</v>
      </c>
      <c r="L15" s="69"/>
      <c r="M15" s="69" t="s">
        <v>133</v>
      </c>
      <c r="N15" s="69"/>
      <c r="O15" s="69" t="s">
        <v>133</v>
      </c>
      <c r="P15" s="69"/>
      <c r="Q15" s="69" t="s">
        <v>133</v>
      </c>
      <c r="R15" s="69"/>
      <c r="S15" s="69" t="s">
        <v>249</v>
      </c>
      <c r="T15" s="69"/>
      <c r="U15" s="69" t="s">
        <v>133</v>
      </c>
      <c r="V15" s="21"/>
      <c r="W15" s="12">
        <f t="shared" si="1"/>
        <v>25</v>
      </c>
      <c r="X15" s="3"/>
    </row>
    <row r="16" spans="2:24" ht="18" customHeight="1">
      <c r="B16" s="25">
        <f t="shared" si="0"/>
        <v>12</v>
      </c>
      <c r="C16" s="143">
        <v>15</v>
      </c>
      <c r="D16" s="5" t="s">
        <v>276</v>
      </c>
      <c r="E16" s="5" t="s">
        <v>261</v>
      </c>
      <c r="F16" s="69"/>
      <c r="G16" s="69" t="s">
        <v>133</v>
      </c>
      <c r="H16" s="71"/>
      <c r="I16" s="69" t="s">
        <v>133</v>
      </c>
      <c r="J16" s="71"/>
      <c r="K16" s="69" t="s">
        <v>133</v>
      </c>
      <c r="L16" s="71"/>
      <c r="M16" s="69" t="s">
        <v>133</v>
      </c>
      <c r="N16" s="71"/>
      <c r="O16" s="69" t="s">
        <v>133</v>
      </c>
      <c r="P16" s="71"/>
      <c r="Q16" s="69" t="s">
        <v>133</v>
      </c>
      <c r="R16" s="71"/>
      <c r="S16" s="69" t="s">
        <v>133</v>
      </c>
      <c r="T16" s="69"/>
      <c r="U16" s="69">
        <v>24</v>
      </c>
      <c r="V16" s="21"/>
      <c r="W16" s="12">
        <f t="shared" si="1"/>
        <v>24</v>
      </c>
      <c r="X16" s="3"/>
    </row>
    <row r="17" spans="2:24" ht="18" customHeight="1">
      <c r="B17" s="25">
        <f t="shared" si="0"/>
        <v>13</v>
      </c>
      <c r="C17" s="143">
        <v>28</v>
      </c>
      <c r="D17" s="50" t="s">
        <v>277</v>
      </c>
      <c r="E17" s="4" t="s">
        <v>140</v>
      </c>
      <c r="F17" s="78"/>
      <c r="G17" s="69" t="s">
        <v>133</v>
      </c>
      <c r="H17" s="71"/>
      <c r="I17" s="69" t="s">
        <v>133</v>
      </c>
      <c r="J17" s="71"/>
      <c r="K17" s="69" t="s">
        <v>133</v>
      </c>
      <c r="L17" s="71"/>
      <c r="M17" s="69" t="s">
        <v>133</v>
      </c>
      <c r="N17" s="71"/>
      <c r="O17" s="69" t="s">
        <v>133</v>
      </c>
      <c r="P17" s="71"/>
      <c r="Q17" s="69" t="s">
        <v>133</v>
      </c>
      <c r="R17" s="71"/>
      <c r="S17" s="69" t="s">
        <v>133</v>
      </c>
      <c r="T17" s="69"/>
      <c r="U17" s="69">
        <v>22.5</v>
      </c>
      <c r="V17" s="21"/>
      <c r="W17" s="12">
        <f t="shared" si="1"/>
        <v>22.5</v>
      </c>
      <c r="X17" s="3"/>
    </row>
    <row r="18" spans="2:24" ht="18" customHeight="1">
      <c r="B18" s="25">
        <f t="shared" si="0"/>
        <v>14</v>
      </c>
      <c r="C18" s="80">
        <v>71</v>
      </c>
      <c r="D18" s="50" t="s">
        <v>278</v>
      </c>
      <c r="E18" s="4" t="s">
        <v>279</v>
      </c>
      <c r="F18" s="69"/>
      <c r="G18" s="69" t="s">
        <v>133</v>
      </c>
      <c r="H18" s="71"/>
      <c r="I18" s="69" t="s">
        <v>133</v>
      </c>
      <c r="J18" s="71"/>
      <c r="K18" s="69" t="s">
        <v>133</v>
      </c>
      <c r="L18" s="71"/>
      <c r="M18" s="69" t="s">
        <v>133</v>
      </c>
      <c r="N18" s="71"/>
      <c r="O18" s="69" t="s">
        <v>133</v>
      </c>
      <c r="P18" s="71"/>
      <c r="Q18" s="69" t="s">
        <v>133</v>
      </c>
      <c r="R18" s="71"/>
      <c r="S18" s="69" t="s">
        <v>133</v>
      </c>
      <c r="T18" s="69"/>
      <c r="U18" s="69">
        <v>21</v>
      </c>
      <c r="V18" s="21"/>
      <c r="W18" s="12">
        <f t="shared" si="1"/>
        <v>21</v>
      </c>
      <c r="X18" s="3"/>
    </row>
    <row r="19" spans="2:24" ht="18" customHeight="1">
      <c r="B19" s="25">
        <f t="shared" si="0"/>
        <v>15</v>
      </c>
      <c r="C19" s="97">
        <v>27</v>
      </c>
      <c r="D19" s="50" t="s">
        <v>280</v>
      </c>
      <c r="E19" s="50" t="s">
        <v>140</v>
      </c>
      <c r="F19" s="69"/>
      <c r="G19" s="69" t="s">
        <v>133</v>
      </c>
      <c r="H19" s="71"/>
      <c r="I19" s="69" t="s">
        <v>133</v>
      </c>
      <c r="J19" s="71"/>
      <c r="K19" s="69" t="s">
        <v>133</v>
      </c>
      <c r="L19" s="71"/>
      <c r="M19" s="69" t="s">
        <v>133</v>
      </c>
      <c r="N19" s="71"/>
      <c r="O19" s="69" t="s">
        <v>133</v>
      </c>
      <c r="P19" s="71"/>
      <c r="Q19" s="69" t="s">
        <v>133</v>
      </c>
      <c r="R19" s="71"/>
      <c r="S19" s="69" t="s">
        <v>133</v>
      </c>
      <c r="T19" s="69"/>
      <c r="U19" s="69">
        <v>19.5</v>
      </c>
      <c r="V19" s="21"/>
      <c r="W19" s="12">
        <f t="shared" si="1"/>
        <v>19.5</v>
      </c>
      <c r="X19" s="3"/>
    </row>
    <row r="20" spans="2:24" ht="18" customHeight="1">
      <c r="B20" s="25">
        <f t="shared" si="0"/>
        <v>16</v>
      </c>
      <c r="C20" s="64">
        <v>11</v>
      </c>
      <c r="D20" s="61" t="s">
        <v>281</v>
      </c>
      <c r="E20" s="31" t="s">
        <v>140</v>
      </c>
      <c r="F20" s="69"/>
      <c r="G20" s="69" t="s">
        <v>133</v>
      </c>
      <c r="H20" s="71"/>
      <c r="I20" s="69" t="s">
        <v>133</v>
      </c>
      <c r="J20" s="71"/>
      <c r="K20" s="69" t="s">
        <v>133</v>
      </c>
      <c r="L20" s="71"/>
      <c r="M20" s="69" t="s">
        <v>133</v>
      </c>
      <c r="N20" s="71"/>
      <c r="O20" s="69" t="s">
        <v>133</v>
      </c>
      <c r="P20" s="71"/>
      <c r="Q20" s="69" t="s">
        <v>133</v>
      </c>
      <c r="R20" s="71"/>
      <c r="S20" s="69" t="s">
        <v>133</v>
      </c>
      <c r="T20" s="69"/>
      <c r="U20" s="69">
        <v>18</v>
      </c>
      <c r="V20" s="21"/>
      <c r="W20" s="12">
        <f t="shared" si="1"/>
        <v>18</v>
      </c>
      <c r="X20" s="3"/>
    </row>
    <row r="21" spans="2:24" ht="18" customHeight="1">
      <c r="B21" s="25">
        <f t="shared" si="0"/>
        <v>17</v>
      </c>
      <c r="C21" s="99">
        <v>12</v>
      </c>
      <c r="D21" s="116" t="s">
        <v>282</v>
      </c>
      <c r="E21" s="32" t="s">
        <v>130</v>
      </c>
      <c r="F21" s="71"/>
      <c r="G21" s="69" t="s">
        <v>133</v>
      </c>
      <c r="H21" s="71"/>
      <c r="I21" s="69" t="s">
        <v>133</v>
      </c>
      <c r="J21" s="71"/>
      <c r="K21" s="69" t="s">
        <v>133</v>
      </c>
      <c r="L21" s="71"/>
      <c r="M21" s="69" t="s">
        <v>133</v>
      </c>
      <c r="N21" s="71"/>
      <c r="O21" s="69" t="s">
        <v>133</v>
      </c>
      <c r="P21" s="71"/>
      <c r="Q21" s="69" t="s">
        <v>133</v>
      </c>
      <c r="R21" s="71"/>
      <c r="S21" s="69" t="s">
        <v>133</v>
      </c>
      <c r="T21" s="71"/>
      <c r="U21" s="71">
        <v>16.5</v>
      </c>
      <c r="V21" s="21"/>
      <c r="W21" s="12">
        <f t="shared" si="1"/>
        <v>16.5</v>
      </c>
      <c r="X21" s="3"/>
    </row>
    <row r="22" spans="2:24" ht="18" customHeight="1">
      <c r="B22" s="25">
        <f t="shared" si="0"/>
        <v>18</v>
      </c>
      <c r="C22" s="60">
        <v>9</v>
      </c>
      <c r="D22" s="155" t="s">
        <v>48</v>
      </c>
      <c r="E22" s="4" t="s">
        <v>49</v>
      </c>
      <c r="F22" s="69"/>
      <c r="G22" s="57">
        <v>15</v>
      </c>
      <c r="H22" s="69"/>
      <c r="I22" s="69" t="s">
        <v>133</v>
      </c>
      <c r="J22" s="69"/>
      <c r="K22" s="69" t="s">
        <v>133</v>
      </c>
      <c r="L22" s="69"/>
      <c r="M22" s="69" t="s">
        <v>133</v>
      </c>
      <c r="N22" s="69"/>
      <c r="O22" s="69" t="s">
        <v>133</v>
      </c>
      <c r="P22" s="69"/>
      <c r="Q22" s="69" t="s">
        <v>133</v>
      </c>
      <c r="R22" s="69"/>
      <c r="S22" s="69" t="s">
        <v>249</v>
      </c>
      <c r="T22" s="69"/>
      <c r="U22" s="69" t="s">
        <v>133</v>
      </c>
      <c r="V22" s="21"/>
      <c r="W22" s="12">
        <f t="shared" si="1"/>
        <v>15</v>
      </c>
      <c r="X22" s="3"/>
    </row>
    <row r="23" spans="2:24" ht="18" customHeight="1">
      <c r="B23" s="25">
        <f t="shared" si="0"/>
        <v>18</v>
      </c>
      <c r="C23" s="56">
        <v>10</v>
      </c>
      <c r="D23" s="173" t="s">
        <v>250</v>
      </c>
      <c r="E23" s="4" t="s">
        <v>41</v>
      </c>
      <c r="F23" s="69"/>
      <c r="G23" s="69" t="s">
        <v>133</v>
      </c>
      <c r="H23" s="69"/>
      <c r="I23" s="69" t="s">
        <v>133</v>
      </c>
      <c r="J23" s="69"/>
      <c r="K23" s="69" t="s">
        <v>133</v>
      </c>
      <c r="L23" s="69"/>
      <c r="M23" s="69" t="s">
        <v>133</v>
      </c>
      <c r="N23" s="69"/>
      <c r="O23" s="69" t="s">
        <v>133</v>
      </c>
      <c r="P23" s="69"/>
      <c r="Q23" s="69" t="s">
        <v>133</v>
      </c>
      <c r="R23" s="69"/>
      <c r="S23" s="57">
        <v>15</v>
      </c>
      <c r="T23" s="69"/>
      <c r="U23" s="69">
        <v>0</v>
      </c>
      <c r="V23" s="21"/>
      <c r="W23" s="12">
        <f t="shared" si="1"/>
        <v>15</v>
      </c>
      <c r="X23" s="3"/>
    </row>
    <row r="24" spans="2:24" ht="18" customHeight="1">
      <c r="B24" s="25">
        <f t="shared" si="0"/>
        <v>18</v>
      </c>
      <c r="C24" s="56">
        <v>16</v>
      </c>
      <c r="D24" s="28" t="s">
        <v>283</v>
      </c>
      <c r="E24" s="178" t="s">
        <v>261</v>
      </c>
      <c r="F24" s="71"/>
      <c r="G24" s="69" t="s">
        <v>133</v>
      </c>
      <c r="H24" s="71"/>
      <c r="I24" s="69" t="s">
        <v>133</v>
      </c>
      <c r="J24" s="71"/>
      <c r="K24" s="69" t="s">
        <v>133</v>
      </c>
      <c r="L24" s="71"/>
      <c r="M24" s="69" t="s">
        <v>133</v>
      </c>
      <c r="N24" s="71"/>
      <c r="O24" s="69" t="s">
        <v>133</v>
      </c>
      <c r="P24" s="71"/>
      <c r="Q24" s="69" t="s">
        <v>133</v>
      </c>
      <c r="R24" s="71"/>
      <c r="S24" s="69" t="s">
        <v>133</v>
      </c>
      <c r="T24" s="71"/>
      <c r="U24" s="71">
        <v>15</v>
      </c>
      <c r="V24" s="21"/>
      <c r="W24" s="12">
        <f t="shared" si="1"/>
        <v>15</v>
      </c>
      <c r="X24" s="3"/>
    </row>
    <row r="25" spans="2:24" ht="18" customHeight="1">
      <c r="B25" s="25">
        <f t="shared" si="0"/>
        <v>21</v>
      </c>
      <c r="C25" s="56">
        <v>3</v>
      </c>
      <c r="D25" s="173" t="s">
        <v>175</v>
      </c>
      <c r="E25" s="179" t="s">
        <v>34</v>
      </c>
      <c r="F25" s="69"/>
      <c r="G25" s="57" t="s">
        <v>133</v>
      </c>
      <c r="H25" s="69"/>
      <c r="I25" s="57" t="s">
        <v>133</v>
      </c>
      <c r="J25" s="69"/>
      <c r="K25" s="70">
        <v>11</v>
      </c>
      <c r="L25" s="69"/>
      <c r="M25" s="69" t="s">
        <v>133</v>
      </c>
      <c r="N25" s="69"/>
      <c r="O25" s="69" t="s">
        <v>133</v>
      </c>
      <c r="P25" s="69"/>
      <c r="Q25" s="69" t="s">
        <v>133</v>
      </c>
      <c r="R25" s="69"/>
      <c r="S25" s="69" t="s">
        <v>249</v>
      </c>
      <c r="T25" s="69"/>
      <c r="U25" s="69" t="s">
        <v>133</v>
      </c>
      <c r="V25" s="30"/>
      <c r="W25" s="12">
        <f t="shared" si="1"/>
        <v>11</v>
      </c>
      <c r="X25" s="3"/>
    </row>
    <row r="26" spans="2:24" ht="18" customHeight="1">
      <c r="B26" s="25">
        <f t="shared" si="0"/>
        <v>22</v>
      </c>
      <c r="C26" s="54">
        <v>39</v>
      </c>
      <c r="D26" s="173" t="s">
        <v>207</v>
      </c>
      <c r="E26" s="5" t="s">
        <v>208</v>
      </c>
      <c r="F26" s="69"/>
      <c r="G26" s="70" t="s">
        <v>133</v>
      </c>
      <c r="H26" s="69"/>
      <c r="I26" s="70" t="s">
        <v>133</v>
      </c>
      <c r="J26" s="69"/>
      <c r="K26" s="70" t="s">
        <v>133</v>
      </c>
      <c r="L26" s="69"/>
      <c r="M26" s="70" t="s">
        <v>133</v>
      </c>
      <c r="N26" s="69"/>
      <c r="O26" s="69">
        <v>0</v>
      </c>
      <c r="P26" s="69"/>
      <c r="Q26" s="69" t="s">
        <v>133</v>
      </c>
      <c r="R26" s="69"/>
      <c r="S26" s="69" t="s">
        <v>249</v>
      </c>
      <c r="T26" s="69"/>
      <c r="U26" s="69" t="s">
        <v>133</v>
      </c>
      <c r="V26" s="27"/>
      <c r="W26" s="38">
        <f t="shared" si="1"/>
        <v>0</v>
      </c>
      <c r="X26" s="3"/>
    </row>
    <row r="27" spans="2:24" ht="18" customHeight="1">
      <c r="B27" s="25">
        <f t="shared" si="0"/>
        <v>22</v>
      </c>
      <c r="C27" s="55">
        <v>23</v>
      </c>
      <c r="D27" s="177" t="s">
        <v>221</v>
      </c>
      <c r="E27" s="4" t="s">
        <v>41</v>
      </c>
      <c r="F27" s="69"/>
      <c r="G27" s="70" t="s">
        <v>133</v>
      </c>
      <c r="H27" s="69"/>
      <c r="I27" s="70" t="s">
        <v>133</v>
      </c>
      <c r="J27" s="69"/>
      <c r="K27" s="70" t="s">
        <v>133</v>
      </c>
      <c r="L27" s="69"/>
      <c r="M27" s="70" t="s">
        <v>133</v>
      </c>
      <c r="N27" s="69"/>
      <c r="O27" s="69" t="s">
        <v>133</v>
      </c>
      <c r="P27" s="69"/>
      <c r="Q27" s="69">
        <v>0</v>
      </c>
      <c r="R27" s="69"/>
      <c r="S27" s="69" t="s">
        <v>249</v>
      </c>
      <c r="T27" s="69"/>
      <c r="U27" s="69" t="s">
        <v>133</v>
      </c>
      <c r="V27" s="27"/>
      <c r="W27" s="38">
        <f t="shared" si="1"/>
        <v>0</v>
      </c>
      <c r="X27" s="3"/>
    </row>
    <row r="28" spans="2:24" ht="18" customHeight="1">
      <c r="B28" s="42">
        <f t="shared" si="0"/>
        <v>22</v>
      </c>
      <c r="C28" s="66"/>
      <c r="D28" s="28"/>
      <c r="E28" s="32"/>
      <c r="F28" s="71"/>
      <c r="G28" s="5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6"/>
      <c r="V28" s="27"/>
      <c r="W28" s="38">
        <f t="shared" si="1"/>
        <v>0</v>
      </c>
      <c r="X28" s="3"/>
    </row>
    <row r="29" spans="2:24" ht="18" customHeight="1">
      <c r="B29" s="42">
        <f t="shared" si="0"/>
        <v>22</v>
      </c>
      <c r="C29" s="66"/>
      <c r="D29" s="28"/>
      <c r="E29" s="32"/>
      <c r="F29" s="71"/>
      <c r="G29" s="57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6"/>
      <c r="V29" s="27"/>
      <c r="W29" s="38">
        <f t="shared" si="1"/>
        <v>0</v>
      </c>
      <c r="X29" s="3"/>
    </row>
    <row r="30" spans="2:24" ht="18" customHeight="1">
      <c r="B30" s="42">
        <f t="shared" si="0"/>
        <v>22</v>
      </c>
      <c r="C30" s="66"/>
      <c r="D30" s="28"/>
      <c r="E30" s="32"/>
      <c r="F30" s="71"/>
      <c r="G30" s="57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6"/>
      <c r="V30" s="27"/>
      <c r="W30" s="38">
        <f t="shared" si="1"/>
        <v>0</v>
      </c>
      <c r="X30" s="3"/>
    </row>
    <row r="31" spans="2:24" ht="18" customHeight="1">
      <c r="B31" s="42">
        <f t="shared" si="0"/>
        <v>22</v>
      </c>
      <c r="C31" s="66"/>
      <c r="D31" s="28"/>
      <c r="E31" s="32"/>
      <c r="F31" s="71"/>
      <c r="G31" s="57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6"/>
      <c r="V31" s="27"/>
      <c r="W31" s="38">
        <f t="shared" si="1"/>
        <v>0</v>
      </c>
      <c r="X31" s="3"/>
    </row>
    <row r="32" spans="2:24" ht="18" customHeight="1">
      <c r="B32" s="42">
        <f t="shared" si="0"/>
        <v>22</v>
      </c>
      <c r="C32" s="66"/>
      <c r="D32" s="28"/>
      <c r="E32" s="32"/>
      <c r="F32" s="71"/>
      <c r="G32" s="57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6"/>
      <c r="V32" s="27"/>
      <c r="W32" s="38">
        <f t="shared" si="1"/>
        <v>0</v>
      </c>
      <c r="X32" s="3"/>
    </row>
    <row r="33" spans="2:24" ht="18" customHeight="1">
      <c r="B33" s="42">
        <f t="shared" si="0"/>
        <v>22</v>
      </c>
      <c r="C33" s="66"/>
      <c r="D33" s="28"/>
      <c r="E33" s="32"/>
      <c r="F33" s="71"/>
      <c r="G33" s="57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6"/>
      <c r="V33" s="27"/>
      <c r="W33" s="38">
        <f t="shared" si="1"/>
        <v>0</v>
      </c>
      <c r="X33" s="3"/>
    </row>
    <row r="34" spans="2:24" ht="18" customHeight="1" thickBot="1">
      <c r="B34" s="137">
        <f t="shared" si="0"/>
        <v>22</v>
      </c>
      <c r="C34" s="67"/>
      <c r="D34" s="43"/>
      <c r="E34" s="15"/>
      <c r="F34" s="72"/>
      <c r="G34" s="73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7"/>
      <c r="V34" s="41"/>
      <c r="W34" s="36">
        <f t="shared" si="1"/>
        <v>0</v>
      </c>
      <c r="X34" s="3"/>
    </row>
    <row r="35" spans="2:4" ht="5.25" customHeight="1">
      <c r="B35" s="29"/>
      <c r="C35" s="29"/>
      <c r="D35" s="16"/>
    </row>
    <row r="36" spans="2:24" ht="13.5">
      <c r="B36" s="48"/>
      <c r="C36" s="100"/>
      <c r="D36" s="190"/>
      <c r="E36" s="190"/>
      <c r="F36" s="189"/>
      <c r="G36" s="3" t="s">
        <v>286</v>
      </c>
      <c r="I36" s="63"/>
      <c r="J36" s="61"/>
      <c r="K36" s="84"/>
      <c r="L36" s="90"/>
      <c r="M36" s="90"/>
      <c r="N36" s="84"/>
      <c r="O36" s="84"/>
      <c r="P36" s="84"/>
      <c r="Q36" s="84"/>
      <c r="V36" s="193" t="s">
        <v>285</v>
      </c>
      <c r="W36" s="193"/>
      <c r="X36" s="85"/>
    </row>
    <row r="37" spans="2:12" ht="13.5">
      <c r="B37" s="3"/>
      <c r="C37" s="110"/>
      <c r="D37" s="16"/>
      <c r="E37" s="3"/>
      <c r="F37" s="47"/>
      <c r="G37" s="47"/>
      <c r="H37" s="3"/>
      <c r="I37" s="79"/>
      <c r="J37" s="47"/>
      <c r="K37" s="3"/>
      <c r="L37" s="3"/>
    </row>
    <row r="38" spans="2:12" ht="13.5">
      <c r="B38" s="3"/>
      <c r="C38" s="110"/>
      <c r="D38" s="16"/>
      <c r="E38" s="16"/>
      <c r="F38" s="47"/>
      <c r="G38" s="47"/>
      <c r="H38" s="3"/>
      <c r="I38" s="3"/>
      <c r="J38" s="47"/>
      <c r="K38" s="3"/>
      <c r="L38" s="3"/>
    </row>
    <row r="39" spans="2:12" ht="13.5">
      <c r="B39" s="3"/>
      <c r="C39" s="110"/>
      <c r="D39" s="16"/>
      <c r="E39" s="3"/>
      <c r="F39" s="47"/>
      <c r="G39" s="47"/>
      <c r="H39" s="3"/>
      <c r="J39" s="47"/>
      <c r="K39" s="3"/>
      <c r="L39" s="3"/>
    </row>
    <row r="40" spans="2:12" ht="13.5">
      <c r="B40" s="3"/>
      <c r="C40" s="110"/>
      <c r="D40" s="16"/>
      <c r="E40" s="3"/>
      <c r="F40" s="47"/>
      <c r="G40" s="47"/>
      <c r="H40" s="3"/>
      <c r="J40" s="47"/>
      <c r="K40" s="3"/>
      <c r="L40" s="3"/>
    </row>
    <row r="41" spans="2:12" ht="13.5">
      <c r="B41" s="3"/>
      <c r="C41" s="110"/>
      <c r="D41" s="16"/>
      <c r="E41" s="3"/>
      <c r="F41" s="47"/>
      <c r="G41" s="47"/>
      <c r="H41" s="3"/>
      <c r="I41" s="3"/>
      <c r="J41" s="47"/>
      <c r="K41" s="3"/>
      <c r="L41" s="3"/>
    </row>
    <row r="42" spans="2:10" ht="13.5">
      <c r="B42" s="3"/>
      <c r="C42" s="110"/>
      <c r="D42" s="16"/>
      <c r="E42" s="3"/>
      <c r="F42" s="47"/>
      <c r="G42" s="47"/>
      <c r="H42" s="3"/>
      <c r="J42" s="47"/>
    </row>
    <row r="43" spans="2:10" ht="13.5">
      <c r="B43" s="3"/>
      <c r="C43" s="17"/>
      <c r="D43" s="91"/>
      <c r="E43" s="91"/>
      <c r="F43" s="17"/>
      <c r="G43" s="47"/>
      <c r="J43" s="47"/>
    </row>
    <row r="44" spans="2:10" ht="13.5">
      <c r="B44" s="3"/>
      <c r="C44" s="17"/>
      <c r="D44" s="16"/>
      <c r="E44" s="3"/>
      <c r="F44" s="3"/>
      <c r="G44" s="47"/>
      <c r="J44" s="47"/>
    </row>
    <row r="45" spans="2:15" ht="13.5">
      <c r="B45" s="3"/>
      <c r="C45" s="63"/>
      <c r="D45" s="16"/>
      <c r="E45" s="3"/>
      <c r="F45" s="3"/>
      <c r="G45" s="47"/>
      <c r="I45" s="17"/>
      <c r="J45" s="47"/>
      <c r="O45" s="3"/>
    </row>
    <row r="46" spans="2:10" ht="13.5">
      <c r="B46" s="3"/>
      <c r="C46" s="63"/>
      <c r="D46" s="16"/>
      <c r="E46" s="3"/>
      <c r="F46" s="3"/>
      <c r="G46" s="47"/>
      <c r="J46" s="47"/>
    </row>
    <row r="47" spans="2:7" ht="13.5">
      <c r="B47" s="3"/>
      <c r="C47" s="3"/>
      <c r="D47" s="3"/>
      <c r="E47" s="3"/>
      <c r="F47" s="3"/>
      <c r="G47" s="3"/>
    </row>
    <row r="48" spans="2:7" ht="13.5">
      <c r="B48" s="3"/>
      <c r="C48" s="3"/>
      <c r="D48" s="3"/>
      <c r="E48" s="3"/>
      <c r="F48" s="3"/>
      <c r="G48" s="3"/>
    </row>
    <row r="49" spans="2:7" ht="13.5">
      <c r="B49" s="3"/>
      <c r="C49" s="3"/>
      <c r="D49" s="3"/>
      <c r="E49" s="3"/>
      <c r="F49" s="3"/>
      <c r="G49" s="3"/>
    </row>
    <row r="50" spans="2:7" ht="13.5">
      <c r="B50" s="3"/>
      <c r="C50" s="3"/>
      <c r="D50" s="3"/>
      <c r="E50" s="3"/>
      <c r="F50" s="3"/>
      <c r="G50" s="3"/>
    </row>
    <row r="51" spans="2:7" ht="13.5">
      <c r="B51" s="3"/>
      <c r="C51" s="3"/>
      <c r="D51" s="3"/>
      <c r="E51" s="3"/>
      <c r="F51" s="3"/>
      <c r="G51" s="3"/>
    </row>
    <row r="52" spans="2:7" ht="13.5">
      <c r="B52" s="3"/>
      <c r="C52" s="3"/>
      <c r="D52" s="3"/>
      <c r="E52" s="3"/>
      <c r="F52" s="3"/>
      <c r="G52" s="3"/>
    </row>
  </sheetData>
  <sheetProtection/>
  <mergeCells count="3">
    <mergeCell ref="H1:W2"/>
    <mergeCell ref="A1:D2"/>
    <mergeCell ref="V36:W36"/>
  </mergeCells>
  <dataValidations count="3">
    <dataValidation allowBlank="1" showInputMessage="1" showErrorMessage="1" imeMode="off" sqref="E47:E57 U23:U24 K12:K14 M13 J37:J46 M22:M23 I46 C21 M15 M10 I15 Q10 K25:K34 G37:G46 S10 S12:S13 F37:F42 G5:G12 C46 F46 G22:G23 C17 G14:G15 I22:I23 S15 G25:G34 U16:U21 K22:K23 Q22:Q23 S22:S23 L36:M36"/>
    <dataValidation allowBlank="1" showInputMessage="1" showErrorMessage="1" imeMode="hiragana" sqref="D11:D13 D24:D25 D45 D7:D9 D19 D35:D36"/>
    <dataValidation allowBlank="1" showInputMessage="1" showErrorMessage="1" imeMode="on" sqref="D5:D6 D22:D23 D20 D37:D44 D10 D18 D14:D16 J36"/>
  </dataValidations>
  <printOptions/>
  <pageMargins left="0.12" right="0.2" top="0.16" bottom="0.14" header="0.13" footer="0.1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X5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D2"/>
    </sheetView>
  </sheetViews>
  <sheetFormatPr defaultColWidth="9.00390625" defaultRowHeight="13.5"/>
  <cols>
    <col min="1" max="1" width="1.625" style="1" customWidth="1"/>
    <col min="2" max="2" width="5.625" style="1" customWidth="1"/>
    <col min="3" max="3" width="3.625" style="1" customWidth="1"/>
    <col min="4" max="4" width="17.625" style="1" customWidth="1"/>
    <col min="5" max="5" width="25.625" style="1" customWidth="1"/>
    <col min="6" max="21" width="4.875" style="1" customWidth="1"/>
    <col min="22" max="23" width="5.625" style="1" customWidth="1"/>
    <col min="24" max="25" width="4.25390625" style="1" customWidth="1"/>
    <col min="26" max="16384" width="9.00390625" style="1" customWidth="1"/>
  </cols>
  <sheetData>
    <row r="1" spans="1:23" ht="13.5" customHeight="1">
      <c r="A1" s="191" t="s">
        <v>124</v>
      </c>
      <c r="B1" s="191"/>
      <c r="C1" s="191"/>
      <c r="D1" s="191"/>
      <c r="H1" s="192" t="s">
        <v>19</v>
      </c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</row>
    <row r="2" spans="1:24" ht="13.5" customHeight="1" thickBot="1">
      <c r="A2" s="191"/>
      <c r="B2" s="191"/>
      <c r="C2" s="191"/>
      <c r="D2" s="191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3"/>
    </row>
    <row r="3" spans="1:24" ht="13.5" customHeight="1">
      <c r="A3" s="2"/>
      <c r="B3" s="11"/>
      <c r="C3" s="8"/>
      <c r="D3" s="23"/>
      <c r="E3" s="6"/>
      <c r="F3" s="7" t="s">
        <v>1</v>
      </c>
      <c r="G3" s="8"/>
      <c r="H3" s="7" t="s">
        <v>2</v>
      </c>
      <c r="I3" s="8"/>
      <c r="J3" s="7" t="s">
        <v>3</v>
      </c>
      <c r="K3" s="8"/>
      <c r="L3" s="7" t="s">
        <v>4</v>
      </c>
      <c r="M3" s="8"/>
      <c r="N3" s="7" t="s">
        <v>5</v>
      </c>
      <c r="O3" s="9"/>
      <c r="P3" s="7" t="s">
        <v>6</v>
      </c>
      <c r="Q3" s="9"/>
      <c r="R3" s="7" t="s">
        <v>7</v>
      </c>
      <c r="S3" s="18"/>
      <c r="T3" s="7" t="s">
        <v>8</v>
      </c>
      <c r="U3" s="22"/>
      <c r="V3" s="20" t="s">
        <v>9</v>
      </c>
      <c r="W3" s="10"/>
      <c r="X3" s="86"/>
    </row>
    <row r="4" spans="1:24" ht="13.5" customHeight="1" thickBot="1">
      <c r="A4" s="2"/>
      <c r="B4" s="13" t="s">
        <v>10</v>
      </c>
      <c r="C4" s="101" t="s">
        <v>17</v>
      </c>
      <c r="D4" s="101" t="s">
        <v>11</v>
      </c>
      <c r="E4" s="14" t="s">
        <v>12</v>
      </c>
      <c r="F4" s="15" t="s">
        <v>13</v>
      </c>
      <c r="G4" s="15" t="s">
        <v>14</v>
      </c>
      <c r="H4" s="15" t="s">
        <v>13</v>
      </c>
      <c r="I4" s="33" t="s">
        <v>14</v>
      </c>
      <c r="J4" s="33" t="s">
        <v>13</v>
      </c>
      <c r="K4" s="33" t="s">
        <v>14</v>
      </c>
      <c r="L4" s="33" t="s">
        <v>13</v>
      </c>
      <c r="M4" s="33" t="s">
        <v>14</v>
      </c>
      <c r="N4" s="33" t="s">
        <v>13</v>
      </c>
      <c r="O4" s="33" t="s">
        <v>14</v>
      </c>
      <c r="P4" s="33" t="s">
        <v>13</v>
      </c>
      <c r="Q4" s="33" t="s">
        <v>14</v>
      </c>
      <c r="R4" s="33" t="s">
        <v>13</v>
      </c>
      <c r="S4" s="34" t="s">
        <v>14</v>
      </c>
      <c r="T4" s="33" t="s">
        <v>13</v>
      </c>
      <c r="U4" s="35" t="s">
        <v>14</v>
      </c>
      <c r="V4" s="19" t="s">
        <v>15</v>
      </c>
      <c r="W4" s="89" t="s">
        <v>18</v>
      </c>
      <c r="X4" s="87"/>
    </row>
    <row r="5" spans="2:24" ht="18" customHeight="1">
      <c r="B5" s="25">
        <f aca="true" t="shared" si="0" ref="B5:B34">RANK(W5,$W$5:$W$34)</f>
        <v>1</v>
      </c>
      <c r="C5" s="141">
        <v>21</v>
      </c>
      <c r="D5" s="130" t="s">
        <v>51</v>
      </c>
      <c r="E5" s="105" t="s">
        <v>40</v>
      </c>
      <c r="F5" s="78"/>
      <c r="G5" s="59">
        <v>25</v>
      </c>
      <c r="H5" s="78"/>
      <c r="I5" s="68">
        <v>25</v>
      </c>
      <c r="J5" s="68"/>
      <c r="K5" s="68">
        <v>20</v>
      </c>
      <c r="L5" s="68">
        <v>3</v>
      </c>
      <c r="M5" s="68">
        <v>25</v>
      </c>
      <c r="N5" s="68"/>
      <c r="O5" s="68">
        <v>22</v>
      </c>
      <c r="P5" s="68">
        <v>3</v>
      </c>
      <c r="Q5" s="68">
        <v>25</v>
      </c>
      <c r="R5" s="68">
        <v>3</v>
      </c>
      <c r="S5" s="187">
        <v>11</v>
      </c>
      <c r="T5" s="68"/>
      <c r="U5" s="74">
        <v>24</v>
      </c>
      <c r="V5" s="44"/>
      <c r="W5" s="45">
        <f>SUM(F5:U5)-V5-11</f>
        <v>175</v>
      </c>
      <c r="X5" s="3"/>
    </row>
    <row r="6" spans="2:24" ht="18" customHeight="1">
      <c r="B6" s="109">
        <f t="shared" si="0"/>
        <v>2</v>
      </c>
      <c r="C6" s="54">
        <v>6</v>
      </c>
      <c r="D6" s="50" t="s">
        <v>54</v>
      </c>
      <c r="E6" s="106" t="s">
        <v>40</v>
      </c>
      <c r="F6" s="69"/>
      <c r="G6" s="70">
        <v>18</v>
      </c>
      <c r="H6" s="69"/>
      <c r="I6" s="185">
        <v>10</v>
      </c>
      <c r="J6" s="69"/>
      <c r="K6" s="69">
        <v>22</v>
      </c>
      <c r="L6" s="69"/>
      <c r="M6" s="69">
        <v>20</v>
      </c>
      <c r="N6" s="69">
        <v>3</v>
      </c>
      <c r="O6" s="69">
        <v>25</v>
      </c>
      <c r="P6" s="69"/>
      <c r="Q6" s="69">
        <v>20</v>
      </c>
      <c r="R6" s="69"/>
      <c r="S6" s="69">
        <v>13</v>
      </c>
      <c r="T6" s="69">
        <v>3</v>
      </c>
      <c r="U6" s="75">
        <v>37.5</v>
      </c>
      <c r="V6" s="21"/>
      <c r="W6" s="12">
        <f>SUM(F6:U6)-V6-10</f>
        <v>161.5</v>
      </c>
      <c r="X6" s="3"/>
    </row>
    <row r="7" spans="2:24" ht="18" customHeight="1">
      <c r="B7" s="109">
        <f t="shared" si="0"/>
        <v>3</v>
      </c>
      <c r="C7" s="54">
        <v>5</v>
      </c>
      <c r="D7" s="31" t="s">
        <v>52</v>
      </c>
      <c r="E7" s="106" t="s">
        <v>64</v>
      </c>
      <c r="F7" s="69">
        <v>3</v>
      </c>
      <c r="G7" s="70">
        <v>22</v>
      </c>
      <c r="H7" s="69"/>
      <c r="I7" s="69">
        <v>18</v>
      </c>
      <c r="J7" s="69">
        <v>3</v>
      </c>
      <c r="K7" s="69">
        <v>25</v>
      </c>
      <c r="L7" s="69"/>
      <c r="M7" s="69">
        <v>22</v>
      </c>
      <c r="N7" s="69"/>
      <c r="O7" s="69">
        <v>20</v>
      </c>
      <c r="P7" s="69"/>
      <c r="Q7" s="185">
        <v>10</v>
      </c>
      <c r="R7" s="69"/>
      <c r="S7" s="69">
        <v>14</v>
      </c>
      <c r="T7" s="69"/>
      <c r="U7" s="75">
        <v>33</v>
      </c>
      <c r="V7" s="21"/>
      <c r="W7" s="12">
        <f>SUM(F7:U7)-V7-10</f>
        <v>160</v>
      </c>
      <c r="X7" s="3"/>
    </row>
    <row r="8" spans="2:24" ht="18" customHeight="1">
      <c r="B8" s="109">
        <f t="shared" si="0"/>
        <v>4</v>
      </c>
      <c r="C8" s="54">
        <v>16</v>
      </c>
      <c r="D8" s="5" t="s">
        <v>60</v>
      </c>
      <c r="E8" s="106" t="s">
        <v>41</v>
      </c>
      <c r="F8" s="69"/>
      <c r="G8" s="70">
        <v>11</v>
      </c>
      <c r="H8" s="69"/>
      <c r="I8" s="69">
        <v>11</v>
      </c>
      <c r="J8" s="69"/>
      <c r="K8" s="69">
        <v>16</v>
      </c>
      <c r="L8" s="69"/>
      <c r="M8" s="69">
        <v>16</v>
      </c>
      <c r="N8" s="69"/>
      <c r="O8" s="69">
        <v>16</v>
      </c>
      <c r="P8" s="69"/>
      <c r="Q8" s="69">
        <v>22</v>
      </c>
      <c r="R8" s="69"/>
      <c r="S8" s="185">
        <v>10</v>
      </c>
      <c r="T8" s="69"/>
      <c r="U8" s="75">
        <v>30</v>
      </c>
      <c r="V8" s="21"/>
      <c r="W8" s="12">
        <f>SUM(F8:U8)-V8-10</f>
        <v>122</v>
      </c>
      <c r="X8" s="88"/>
    </row>
    <row r="9" spans="2:24" ht="18" customHeight="1">
      <c r="B9" s="109">
        <f t="shared" si="0"/>
        <v>5</v>
      </c>
      <c r="C9" s="54">
        <v>14</v>
      </c>
      <c r="D9" s="50" t="s">
        <v>55</v>
      </c>
      <c r="E9" s="106" t="s">
        <v>65</v>
      </c>
      <c r="F9" s="69"/>
      <c r="G9" s="70">
        <v>16</v>
      </c>
      <c r="H9" s="69"/>
      <c r="I9" s="69">
        <v>15</v>
      </c>
      <c r="J9" s="69"/>
      <c r="K9" s="69">
        <v>18</v>
      </c>
      <c r="L9" s="69"/>
      <c r="M9" s="69" t="s">
        <v>133</v>
      </c>
      <c r="N9" s="69"/>
      <c r="O9" s="69">
        <v>14</v>
      </c>
      <c r="P9" s="69"/>
      <c r="Q9" s="69">
        <v>15</v>
      </c>
      <c r="R9" s="69"/>
      <c r="S9" s="69">
        <v>25</v>
      </c>
      <c r="T9" s="69"/>
      <c r="U9" s="75">
        <v>18</v>
      </c>
      <c r="V9" s="21"/>
      <c r="W9" s="12">
        <f>SUM(F9:U9)-V9</f>
        <v>121</v>
      </c>
      <c r="X9" s="88"/>
    </row>
    <row r="10" spans="2:24" ht="18" customHeight="1">
      <c r="B10" s="109">
        <f t="shared" si="0"/>
        <v>6</v>
      </c>
      <c r="C10" s="54">
        <v>23</v>
      </c>
      <c r="D10" s="50" t="s">
        <v>53</v>
      </c>
      <c r="E10" s="106" t="s">
        <v>33</v>
      </c>
      <c r="F10" s="69"/>
      <c r="G10" s="70">
        <v>20</v>
      </c>
      <c r="H10" s="69"/>
      <c r="I10" s="69">
        <v>9</v>
      </c>
      <c r="J10" s="69"/>
      <c r="K10" s="69">
        <v>15</v>
      </c>
      <c r="L10" s="69"/>
      <c r="M10" s="69">
        <v>18</v>
      </c>
      <c r="N10" s="69"/>
      <c r="O10" s="69">
        <v>10</v>
      </c>
      <c r="P10" s="69"/>
      <c r="Q10" s="69">
        <v>14</v>
      </c>
      <c r="R10" s="69"/>
      <c r="S10" s="69">
        <v>0</v>
      </c>
      <c r="T10" s="69"/>
      <c r="U10" s="69">
        <v>27</v>
      </c>
      <c r="V10" s="21"/>
      <c r="W10" s="12">
        <f>SUM(F10:U10)-V10</f>
        <v>113</v>
      </c>
      <c r="X10" s="3"/>
    </row>
    <row r="11" spans="2:24" ht="18" customHeight="1">
      <c r="B11" s="109">
        <f t="shared" si="0"/>
        <v>7</v>
      </c>
      <c r="C11" s="55">
        <v>10</v>
      </c>
      <c r="D11" s="52" t="s">
        <v>56</v>
      </c>
      <c r="E11" s="152" t="s">
        <v>66</v>
      </c>
      <c r="F11" s="69"/>
      <c r="G11" s="57">
        <v>15</v>
      </c>
      <c r="H11" s="69"/>
      <c r="I11" s="69">
        <v>20</v>
      </c>
      <c r="J11" s="69"/>
      <c r="K11" s="69" t="s">
        <v>133</v>
      </c>
      <c r="L11" s="69"/>
      <c r="M11" s="69">
        <v>11</v>
      </c>
      <c r="N11" s="69"/>
      <c r="O11" s="69">
        <v>11</v>
      </c>
      <c r="P11" s="69"/>
      <c r="Q11" s="69">
        <v>12</v>
      </c>
      <c r="R11" s="69"/>
      <c r="S11" s="69">
        <v>22</v>
      </c>
      <c r="T11" s="69"/>
      <c r="U11" s="69">
        <v>21</v>
      </c>
      <c r="V11" s="21"/>
      <c r="W11" s="12">
        <f>SUM(F11:U11)-V11</f>
        <v>112</v>
      </c>
      <c r="X11" s="3"/>
    </row>
    <row r="12" spans="2:24" ht="18" customHeight="1">
      <c r="B12" s="109">
        <f t="shared" si="0"/>
        <v>8</v>
      </c>
      <c r="C12" s="54">
        <v>11</v>
      </c>
      <c r="D12" s="5" t="s">
        <v>61</v>
      </c>
      <c r="E12" s="62" t="s">
        <v>65</v>
      </c>
      <c r="F12" s="69"/>
      <c r="G12" s="188">
        <v>10</v>
      </c>
      <c r="H12" s="69"/>
      <c r="I12" s="69">
        <v>13</v>
      </c>
      <c r="J12" s="69"/>
      <c r="K12" s="69">
        <v>11</v>
      </c>
      <c r="L12" s="69"/>
      <c r="M12" s="69">
        <v>13</v>
      </c>
      <c r="N12" s="69"/>
      <c r="O12" s="69">
        <v>18</v>
      </c>
      <c r="P12" s="69"/>
      <c r="Q12" s="69">
        <v>11</v>
      </c>
      <c r="R12" s="69"/>
      <c r="S12" s="69">
        <v>20</v>
      </c>
      <c r="T12" s="69"/>
      <c r="U12" s="69">
        <v>22.5</v>
      </c>
      <c r="V12" s="21"/>
      <c r="W12" s="12">
        <f>SUM(F12:U12)-V12-10</f>
        <v>108.5</v>
      </c>
      <c r="X12" s="3"/>
    </row>
    <row r="13" spans="2:24" ht="18" customHeight="1">
      <c r="B13" s="109">
        <f t="shared" si="0"/>
        <v>9</v>
      </c>
      <c r="C13" s="55">
        <v>26</v>
      </c>
      <c r="D13" s="52" t="s">
        <v>59</v>
      </c>
      <c r="E13" s="62" t="s">
        <v>40</v>
      </c>
      <c r="F13" s="69"/>
      <c r="G13" s="188">
        <v>12</v>
      </c>
      <c r="H13" s="69"/>
      <c r="I13" s="69">
        <v>16</v>
      </c>
      <c r="J13" s="69"/>
      <c r="K13" s="70">
        <v>12</v>
      </c>
      <c r="L13" s="69"/>
      <c r="M13" s="69">
        <v>15</v>
      </c>
      <c r="N13" s="69"/>
      <c r="O13" s="69">
        <v>15</v>
      </c>
      <c r="P13" s="69"/>
      <c r="Q13" s="69">
        <v>13</v>
      </c>
      <c r="R13" s="69"/>
      <c r="S13" s="69">
        <v>16</v>
      </c>
      <c r="T13" s="69"/>
      <c r="U13" s="69">
        <v>15</v>
      </c>
      <c r="V13" s="21"/>
      <c r="W13" s="12">
        <f>SUM(F13:U13)-V13-12</f>
        <v>102</v>
      </c>
      <c r="X13" s="3"/>
    </row>
    <row r="14" spans="2:24" ht="18" customHeight="1">
      <c r="B14" s="109">
        <f t="shared" si="0"/>
        <v>10</v>
      </c>
      <c r="C14" s="54">
        <v>15</v>
      </c>
      <c r="D14" s="50" t="s">
        <v>62</v>
      </c>
      <c r="E14" s="106" t="s">
        <v>40</v>
      </c>
      <c r="F14" s="69"/>
      <c r="G14" s="70">
        <v>9</v>
      </c>
      <c r="H14" s="69"/>
      <c r="I14" s="70">
        <v>12</v>
      </c>
      <c r="J14" s="69"/>
      <c r="K14" s="70">
        <v>13</v>
      </c>
      <c r="L14" s="69"/>
      <c r="M14" s="70">
        <v>12</v>
      </c>
      <c r="N14" s="69"/>
      <c r="O14" s="69">
        <v>13</v>
      </c>
      <c r="P14" s="69"/>
      <c r="Q14" s="185">
        <v>7</v>
      </c>
      <c r="R14" s="69"/>
      <c r="S14" s="69">
        <v>18</v>
      </c>
      <c r="T14" s="69"/>
      <c r="U14" s="69">
        <v>16.5</v>
      </c>
      <c r="V14" s="21"/>
      <c r="W14" s="12">
        <f>SUM(F14:U14)-V14-7</f>
        <v>93.5</v>
      </c>
      <c r="X14" s="3"/>
    </row>
    <row r="15" spans="2:24" ht="18" customHeight="1">
      <c r="B15" s="109">
        <f t="shared" si="0"/>
        <v>11</v>
      </c>
      <c r="C15" s="54">
        <v>20</v>
      </c>
      <c r="D15" s="5" t="s">
        <v>58</v>
      </c>
      <c r="E15" s="107" t="s">
        <v>68</v>
      </c>
      <c r="F15" s="69"/>
      <c r="G15" s="70">
        <v>13</v>
      </c>
      <c r="H15" s="69"/>
      <c r="I15" s="69">
        <v>0</v>
      </c>
      <c r="J15" s="69"/>
      <c r="K15" s="69">
        <v>10</v>
      </c>
      <c r="L15" s="69"/>
      <c r="M15" s="69" t="s">
        <v>133</v>
      </c>
      <c r="N15" s="69"/>
      <c r="O15" s="69">
        <v>5</v>
      </c>
      <c r="P15" s="69"/>
      <c r="Q15" s="69">
        <v>9</v>
      </c>
      <c r="R15" s="69"/>
      <c r="S15" s="69">
        <v>15</v>
      </c>
      <c r="T15" s="69"/>
      <c r="U15" s="69">
        <v>19.5</v>
      </c>
      <c r="V15" s="21"/>
      <c r="W15" s="12">
        <f aca="true" t="shared" si="1" ref="W15:W34">SUM(F15:U15)-V15</f>
        <v>71.5</v>
      </c>
      <c r="X15" s="3"/>
    </row>
    <row r="16" spans="2:24" ht="18" customHeight="1">
      <c r="B16" s="109">
        <f t="shared" si="0"/>
        <v>12</v>
      </c>
      <c r="C16" s="117">
        <v>48</v>
      </c>
      <c r="D16" s="50" t="s">
        <v>177</v>
      </c>
      <c r="E16" s="4" t="s">
        <v>30</v>
      </c>
      <c r="F16" s="69"/>
      <c r="G16" s="70" t="s">
        <v>144</v>
      </c>
      <c r="H16" s="69"/>
      <c r="I16" s="70" t="s">
        <v>144</v>
      </c>
      <c r="J16" s="69"/>
      <c r="K16" s="70">
        <v>9</v>
      </c>
      <c r="L16" s="69"/>
      <c r="M16" s="69">
        <v>10</v>
      </c>
      <c r="N16" s="69"/>
      <c r="O16" s="69">
        <v>7</v>
      </c>
      <c r="P16" s="69"/>
      <c r="Q16" s="69">
        <v>8</v>
      </c>
      <c r="R16" s="69"/>
      <c r="S16" s="69">
        <v>12</v>
      </c>
      <c r="T16" s="69"/>
      <c r="U16" s="69">
        <v>13.5</v>
      </c>
      <c r="V16" s="21"/>
      <c r="W16" s="12">
        <f t="shared" si="1"/>
        <v>59.5</v>
      </c>
      <c r="X16" s="3"/>
    </row>
    <row r="17" spans="2:24" ht="18" customHeight="1">
      <c r="B17" s="109">
        <f t="shared" si="0"/>
        <v>13</v>
      </c>
      <c r="C17" s="55">
        <v>4</v>
      </c>
      <c r="D17" s="32" t="s">
        <v>142</v>
      </c>
      <c r="E17" s="32" t="s">
        <v>143</v>
      </c>
      <c r="F17" s="69"/>
      <c r="G17" s="70" t="s">
        <v>144</v>
      </c>
      <c r="H17" s="69"/>
      <c r="I17" s="70">
        <v>14</v>
      </c>
      <c r="J17" s="69"/>
      <c r="K17" s="70">
        <v>8</v>
      </c>
      <c r="L17" s="69"/>
      <c r="M17" s="70">
        <v>9</v>
      </c>
      <c r="N17" s="69"/>
      <c r="O17" s="69">
        <v>9</v>
      </c>
      <c r="P17" s="69"/>
      <c r="Q17" s="69" t="s">
        <v>133</v>
      </c>
      <c r="R17" s="69"/>
      <c r="S17" s="69" t="s">
        <v>133</v>
      </c>
      <c r="T17" s="69"/>
      <c r="U17" s="69" t="s">
        <v>133</v>
      </c>
      <c r="V17" s="21"/>
      <c r="W17" s="12">
        <f t="shared" si="1"/>
        <v>40</v>
      </c>
      <c r="X17" s="3"/>
    </row>
    <row r="18" spans="2:24" ht="18" customHeight="1">
      <c r="B18" s="109">
        <f t="shared" si="0"/>
        <v>14</v>
      </c>
      <c r="C18" s="54">
        <v>9</v>
      </c>
      <c r="D18" s="50" t="s">
        <v>57</v>
      </c>
      <c r="E18" s="4" t="s">
        <v>67</v>
      </c>
      <c r="F18" s="69"/>
      <c r="G18" s="70">
        <v>14</v>
      </c>
      <c r="H18" s="69">
        <v>3</v>
      </c>
      <c r="I18" s="69">
        <v>22</v>
      </c>
      <c r="J18" s="69"/>
      <c r="K18" s="69" t="s">
        <v>133</v>
      </c>
      <c r="L18" s="69"/>
      <c r="M18" s="69" t="s">
        <v>133</v>
      </c>
      <c r="N18" s="69"/>
      <c r="O18" s="69" t="s">
        <v>133</v>
      </c>
      <c r="P18" s="69"/>
      <c r="Q18" s="69" t="s">
        <v>133</v>
      </c>
      <c r="R18" s="69"/>
      <c r="S18" s="69" t="s">
        <v>133</v>
      </c>
      <c r="T18" s="69"/>
      <c r="U18" s="69" t="s">
        <v>133</v>
      </c>
      <c r="V18" s="21"/>
      <c r="W18" s="12">
        <f t="shared" si="1"/>
        <v>39</v>
      </c>
      <c r="X18" s="3"/>
    </row>
    <row r="19" spans="2:24" ht="18" customHeight="1">
      <c r="B19" s="109">
        <f t="shared" si="0"/>
        <v>15</v>
      </c>
      <c r="C19" s="55">
        <v>22</v>
      </c>
      <c r="D19" s="5" t="s">
        <v>176</v>
      </c>
      <c r="E19" s="4" t="s">
        <v>41</v>
      </c>
      <c r="F19" s="69"/>
      <c r="G19" s="70" t="s">
        <v>144</v>
      </c>
      <c r="H19" s="69"/>
      <c r="I19" s="57" t="s">
        <v>133</v>
      </c>
      <c r="J19" s="69"/>
      <c r="K19" s="69">
        <v>14</v>
      </c>
      <c r="L19" s="69"/>
      <c r="M19" s="69">
        <v>14</v>
      </c>
      <c r="N19" s="69"/>
      <c r="O19" s="69">
        <v>8</v>
      </c>
      <c r="P19" s="69"/>
      <c r="Q19" s="69" t="s">
        <v>133</v>
      </c>
      <c r="R19" s="69"/>
      <c r="S19" s="69" t="s">
        <v>133</v>
      </c>
      <c r="T19" s="69"/>
      <c r="U19" s="69" t="s">
        <v>133</v>
      </c>
      <c r="V19" s="21"/>
      <c r="W19" s="12">
        <f t="shared" si="1"/>
        <v>36</v>
      </c>
      <c r="X19" s="3"/>
    </row>
    <row r="20" spans="2:24" ht="18" customHeight="1">
      <c r="B20" s="109">
        <f t="shared" si="0"/>
        <v>16</v>
      </c>
      <c r="C20" s="56">
        <v>7</v>
      </c>
      <c r="D20" s="50" t="s">
        <v>63</v>
      </c>
      <c r="E20" s="24" t="s">
        <v>40</v>
      </c>
      <c r="F20" s="69"/>
      <c r="G20" s="70">
        <v>0</v>
      </c>
      <c r="H20" s="69"/>
      <c r="I20" s="69">
        <v>0</v>
      </c>
      <c r="J20" s="69"/>
      <c r="K20" s="70" t="s">
        <v>133</v>
      </c>
      <c r="L20" s="69"/>
      <c r="M20" s="69" t="s">
        <v>133</v>
      </c>
      <c r="N20" s="69"/>
      <c r="O20" s="69">
        <v>12</v>
      </c>
      <c r="P20" s="69"/>
      <c r="Q20" s="69">
        <v>16</v>
      </c>
      <c r="R20" s="69"/>
      <c r="S20" s="69" t="s">
        <v>133</v>
      </c>
      <c r="T20" s="69"/>
      <c r="U20" s="69" t="s">
        <v>133</v>
      </c>
      <c r="V20" s="21"/>
      <c r="W20" s="12">
        <f t="shared" si="1"/>
        <v>28</v>
      </c>
      <c r="X20" s="3"/>
    </row>
    <row r="21" spans="2:24" ht="18" customHeight="1">
      <c r="B21" s="109">
        <f t="shared" si="0"/>
        <v>17</v>
      </c>
      <c r="C21" s="55">
        <v>58</v>
      </c>
      <c r="D21" s="50" t="s">
        <v>209</v>
      </c>
      <c r="E21" s="3" t="s">
        <v>65</v>
      </c>
      <c r="F21" s="69"/>
      <c r="G21" s="70" t="s">
        <v>133</v>
      </c>
      <c r="H21" s="69"/>
      <c r="I21" s="69" t="s">
        <v>133</v>
      </c>
      <c r="J21" s="69"/>
      <c r="K21" s="70" t="s">
        <v>133</v>
      </c>
      <c r="L21" s="69"/>
      <c r="M21" s="70" t="s">
        <v>133</v>
      </c>
      <c r="N21" s="69"/>
      <c r="O21" s="69">
        <v>6</v>
      </c>
      <c r="P21" s="69"/>
      <c r="Q21" s="69">
        <v>18</v>
      </c>
      <c r="R21" s="69"/>
      <c r="S21" s="69" t="s">
        <v>133</v>
      </c>
      <c r="T21" s="69"/>
      <c r="U21" s="69" t="s">
        <v>133</v>
      </c>
      <c r="V21" s="21"/>
      <c r="W21" s="12">
        <f t="shared" si="1"/>
        <v>24</v>
      </c>
      <c r="X21" s="3"/>
    </row>
    <row r="22" spans="2:24" ht="18" customHeight="1">
      <c r="B22" s="40">
        <f t="shared" si="0"/>
        <v>18</v>
      </c>
      <c r="C22" s="56"/>
      <c r="D22" s="50"/>
      <c r="E22" s="107"/>
      <c r="F22" s="69"/>
      <c r="G22" s="70"/>
      <c r="H22" s="69"/>
      <c r="I22" s="69"/>
      <c r="J22" s="69"/>
      <c r="K22" s="69"/>
      <c r="L22" s="69"/>
      <c r="M22" s="69"/>
      <c r="N22" s="69"/>
      <c r="O22" s="70"/>
      <c r="P22" s="69"/>
      <c r="Q22" s="69"/>
      <c r="R22" s="69"/>
      <c r="S22" s="69"/>
      <c r="T22" s="69"/>
      <c r="U22" s="69"/>
      <c r="V22" s="21"/>
      <c r="W22" s="12">
        <f t="shared" si="1"/>
        <v>0</v>
      </c>
      <c r="X22" s="3"/>
    </row>
    <row r="23" spans="2:24" ht="18" customHeight="1">
      <c r="B23" s="40">
        <f t="shared" si="0"/>
        <v>18</v>
      </c>
      <c r="C23" s="56"/>
      <c r="D23" s="24"/>
      <c r="E23" s="4"/>
      <c r="F23" s="69"/>
      <c r="G23" s="70"/>
      <c r="H23" s="69"/>
      <c r="I23" s="69"/>
      <c r="J23" s="69"/>
      <c r="K23" s="70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21"/>
      <c r="W23" s="12">
        <f t="shared" si="1"/>
        <v>0</v>
      </c>
      <c r="X23" s="3"/>
    </row>
    <row r="24" spans="2:24" ht="18" customHeight="1">
      <c r="B24" s="40">
        <f t="shared" si="0"/>
        <v>18</v>
      </c>
      <c r="C24" s="60"/>
      <c r="D24" s="24"/>
      <c r="E24" s="46"/>
      <c r="F24" s="69"/>
      <c r="G24" s="70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21"/>
      <c r="W24" s="12">
        <f t="shared" si="1"/>
        <v>0</v>
      </c>
      <c r="X24" s="3"/>
    </row>
    <row r="25" spans="2:24" ht="18" customHeight="1">
      <c r="B25" s="40">
        <f t="shared" si="0"/>
        <v>18</v>
      </c>
      <c r="C25" s="65"/>
      <c r="D25" s="39"/>
      <c r="E25" s="53"/>
      <c r="F25" s="69"/>
      <c r="G25" s="70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75"/>
      <c r="V25" s="30"/>
      <c r="W25" s="12">
        <f t="shared" si="1"/>
        <v>0</v>
      </c>
      <c r="X25" s="3"/>
    </row>
    <row r="26" spans="2:24" ht="18" customHeight="1">
      <c r="B26" s="40">
        <f t="shared" si="0"/>
        <v>18</v>
      </c>
      <c r="C26" s="66"/>
      <c r="D26" s="28"/>
      <c r="E26" s="32"/>
      <c r="F26" s="71"/>
      <c r="G26" s="57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6"/>
      <c r="V26" s="27"/>
      <c r="W26" s="38">
        <f t="shared" si="1"/>
        <v>0</v>
      </c>
      <c r="X26" s="3"/>
    </row>
    <row r="27" spans="2:24" ht="18" customHeight="1">
      <c r="B27" s="40">
        <f t="shared" si="0"/>
        <v>18</v>
      </c>
      <c r="C27" s="66"/>
      <c r="D27" s="28"/>
      <c r="E27" s="32"/>
      <c r="F27" s="71"/>
      <c r="G27" s="57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6"/>
      <c r="V27" s="27"/>
      <c r="W27" s="38">
        <f t="shared" si="1"/>
        <v>0</v>
      </c>
      <c r="X27" s="3"/>
    </row>
    <row r="28" spans="2:24" ht="18" customHeight="1">
      <c r="B28" s="40">
        <f t="shared" si="0"/>
        <v>18</v>
      </c>
      <c r="C28" s="66"/>
      <c r="D28" s="28"/>
      <c r="E28" s="32"/>
      <c r="F28" s="71"/>
      <c r="G28" s="5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6"/>
      <c r="V28" s="27"/>
      <c r="W28" s="38">
        <f t="shared" si="1"/>
        <v>0</v>
      </c>
      <c r="X28" s="3"/>
    </row>
    <row r="29" spans="2:24" ht="18" customHeight="1">
      <c r="B29" s="40">
        <f t="shared" si="0"/>
        <v>18</v>
      </c>
      <c r="C29" s="66"/>
      <c r="D29" s="28"/>
      <c r="E29" s="32"/>
      <c r="F29" s="71"/>
      <c r="G29" s="57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6"/>
      <c r="V29" s="27"/>
      <c r="W29" s="38">
        <f t="shared" si="1"/>
        <v>0</v>
      </c>
      <c r="X29" s="3"/>
    </row>
    <row r="30" spans="2:24" ht="18" customHeight="1">
      <c r="B30" s="40">
        <f t="shared" si="0"/>
        <v>18</v>
      </c>
      <c r="C30" s="66"/>
      <c r="D30" s="28"/>
      <c r="E30" s="32"/>
      <c r="F30" s="71"/>
      <c r="G30" s="57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6"/>
      <c r="V30" s="27"/>
      <c r="W30" s="38">
        <f t="shared" si="1"/>
        <v>0</v>
      </c>
      <c r="X30" s="3"/>
    </row>
    <row r="31" spans="2:24" ht="18" customHeight="1">
      <c r="B31" s="40">
        <f t="shared" si="0"/>
        <v>18</v>
      </c>
      <c r="C31" s="66"/>
      <c r="D31" s="28"/>
      <c r="E31" s="32"/>
      <c r="F31" s="71"/>
      <c r="G31" s="57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6"/>
      <c r="V31" s="27"/>
      <c r="W31" s="38">
        <f t="shared" si="1"/>
        <v>0</v>
      </c>
      <c r="X31" s="3"/>
    </row>
    <row r="32" spans="2:24" ht="18" customHeight="1">
      <c r="B32" s="40">
        <f t="shared" si="0"/>
        <v>18</v>
      </c>
      <c r="C32" s="66"/>
      <c r="D32" s="28"/>
      <c r="E32" s="32"/>
      <c r="F32" s="71"/>
      <c r="G32" s="57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6"/>
      <c r="V32" s="27"/>
      <c r="W32" s="38">
        <f t="shared" si="1"/>
        <v>0</v>
      </c>
      <c r="X32" s="3"/>
    </row>
    <row r="33" spans="2:24" ht="18" customHeight="1">
      <c r="B33" s="40">
        <f t="shared" si="0"/>
        <v>18</v>
      </c>
      <c r="C33" s="66"/>
      <c r="D33" s="28"/>
      <c r="E33" s="32"/>
      <c r="F33" s="71"/>
      <c r="G33" s="57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6"/>
      <c r="V33" s="27"/>
      <c r="W33" s="38">
        <f t="shared" si="1"/>
        <v>0</v>
      </c>
      <c r="X33" s="3"/>
    </row>
    <row r="34" spans="2:24" ht="18" customHeight="1" thickBot="1">
      <c r="B34" s="37">
        <f t="shared" si="0"/>
        <v>18</v>
      </c>
      <c r="C34" s="67"/>
      <c r="D34" s="43"/>
      <c r="E34" s="15"/>
      <c r="F34" s="72"/>
      <c r="G34" s="73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7"/>
      <c r="V34" s="41"/>
      <c r="W34" s="36">
        <f t="shared" si="1"/>
        <v>0</v>
      </c>
      <c r="X34" s="3"/>
    </row>
    <row r="35" spans="2:4" ht="5.25" customHeight="1">
      <c r="B35" s="29"/>
      <c r="C35" s="29"/>
      <c r="D35" s="16"/>
    </row>
    <row r="36" spans="2:24" ht="13.5">
      <c r="B36" s="48"/>
      <c r="C36" s="63"/>
      <c r="D36" s="194" t="s">
        <v>162</v>
      </c>
      <c r="E36" s="194"/>
      <c r="F36" s="189"/>
      <c r="G36" s="3" t="s">
        <v>286</v>
      </c>
      <c r="I36" s="63"/>
      <c r="J36" s="61"/>
      <c r="K36" s="84"/>
      <c r="L36" s="90"/>
      <c r="M36" s="90"/>
      <c r="N36" s="84"/>
      <c r="O36" s="84"/>
      <c r="P36" s="84"/>
      <c r="Q36" s="84"/>
      <c r="V36" s="193" t="s">
        <v>285</v>
      </c>
      <c r="W36" s="193"/>
      <c r="X36" s="85"/>
    </row>
    <row r="37" spans="2:12" ht="13.5">
      <c r="B37" s="3"/>
      <c r="C37" s="96"/>
      <c r="D37" s="95"/>
      <c r="E37" s="47"/>
      <c r="G37" s="3"/>
      <c r="H37" s="3"/>
      <c r="I37" s="79"/>
      <c r="J37" s="47"/>
      <c r="K37" s="3"/>
      <c r="L37" s="3"/>
    </row>
    <row r="38" spans="2:12" ht="13.5">
      <c r="B38" s="3"/>
      <c r="C38" s="100"/>
      <c r="D38" s="16"/>
      <c r="E38" s="16"/>
      <c r="F38" s="47"/>
      <c r="G38" s="47"/>
      <c r="H38" s="3"/>
      <c r="I38" s="3"/>
      <c r="J38" s="47"/>
      <c r="K38" s="3"/>
      <c r="L38" s="3"/>
    </row>
    <row r="39" spans="2:12" ht="13.5">
      <c r="B39" s="3"/>
      <c r="C39" s="96"/>
      <c r="D39" s="91"/>
      <c r="E39" s="3"/>
      <c r="F39" s="47"/>
      <c r="G39" s="47"/>
      <c r="H39" s="3"/>
      <c r="J39" s="47"/>
      <c r="K39" s="3"/>
      <c r="L39" s="3"/>
    </row>
    <row r="40" spans="2:12" ht="13.5">
      <c r="B40" s="3"/>
      <c r="C40" s="96"/>
      <c r="D40" s="16"/>
      <c r="E40" s="3"/>
      <c r="F40" s="47"/>
      <c r="G40" s="47"/>
      <c r="H40" s="3"/>
      <c r="J40" s="47"/>
      <c r="K40" s="3"/>
      <c r="L40" s="3"/>
    </row>
    <row r="41" spans="2:12" ht="13.5">
      <c r="B41" s="3"/>
      <c r="C41" s="100"/>
      <c r="D41" s="16"/>
      <c r="E41" s="3"/>
      <c r="F41" s="47"/>
      <c r="G41" s="47"/>
      <c r="H41" s="3"/>
      <c r="I41" s="3"/>
      <c r="J41" s="47"/>
      <c r="K41" s="3"/>
      <c r="L41" s="3"/>
    </row>
    <row r="42" spans="2:10" ht="13.5">
      <c r="B42" s="3"/>
      <c r="C42" s="100"/>
      <c r="D42" s="16"/>
      <c r="E42" s="3"/>
      <c r="F42" s="47"/>
      <c r="G42" s="47"/>
      <c r="H42" s="3"/>
      <c r="J42" s="47"/>
    </row>
    <row r="43" spans="2:10" ht="13.5">
      <c r="B43" s="3"/>
      <c r="C43" s="100"/>
      <c r="D43" s="16"/>
      <c r="E43" s="16"/>
      <c r="F43" s="47"/>
      <c r="G43" s="47"/>
      <c r="H43" s="3"/>
      <c r="J43" s="47"/>
    </row>
    <row r="44" spans="2:10" ht="13.5">
      <c r="B44" s="3"/>
      <c r="C44" s="100"/>
      <c r="D44" s="16"/>
      <c r="E44" s="16"/>
      <c r="F44" s="47"/>
      <c r="G44" s="47"/>
      <c r="H44" s="3"/>
      <c r="J44" s="47"/>
    </row>
    <row r="45" spans="2:15" ht="13.5">
      <c r="B45" s="3"/>
      <c r="C45" s="100"/>
      <c r="D45" s="16"/>
      <c r="E45" s="16"/>
      <c r="F45" s="47"/>
      <c r="G45" s="47"/>
      <c r="H45" s="3"/>
      <c r="I45" s="17"/>
      <c r="J45" s="47"/>
      <c r="O45" s="3"/>
    </row>
    <row r="46" spans="2:10" ht="13.5">
      <c r="B46" s="3"/>
      <c r="C46" s="100"/>
      <c r="D46" s="3"/>
      <c r="E46" s="3"/>
      <c r="F46" s="47"/>
      <c r="G46" s="47"/>
      <c r="H46" s="3"/>
      <c r="J46" s="47"/>
    </row>
    <row r="47" spans="2:8" ht="13.5">
      <c r="B47" s="3"/>
      <c r="C47" s="100"/>
      <c r="D47" s="91"/>
      <c r="E47" s="3"/>
      <c r="F47" s="47"/>
      <c r="G47" s="47"/>
      <c r="H47" s="3"/>
    </row>
    <row r="48" spans="2:8" ht="13.5">
      <c r="B48" s="3"/>
      <c r="C48" s="96"/>
      <c r="D48" s="16"/>
      <c r="E48" s="16"/>
      <c r="F48" s="47"/>
      <c r="G48" s="47"/>
      <c r="H48" s="3"/>
    </row>
    <row r="49" spans="2:8" ht="13.5">
      <c r="B49" s="3"/>
      <c r="C49" s="100"/>
      <c r="D49" s="151"/>
      <c r="E49" s="3"/>
      <c r="F49" s="47"/>
      <c r="G49" s="47"/>
      <c r="H49" s="3"/>
    </row>
    <row r="50" spans="2:8" ht="13.5">
      <c r="B50" s="3"/>
      <c r="C50" s="96"/>
      <c r="D50" s="95"/>
      <c r="E50" s="47"/>
      <c r="F50" s="47"/>
      <c r="G50" s="47"/>
      <c r="H50" s="3"/>
    </row>
    <row r="51" spans="2:8" ht="13.5">
      <c r="B51" s="3"/>
      <c r="C51" s="17"/>
      <c r="D51" s="16"/>
      <c r="E51" s="3"/>
      <c r="F51" s="47"/>
      <c r="G51" s="47"/>
      <c r="H51" s="3"/>
    </row>
    <row r="52" spans="2:8" ht="13.5">
      <c r="B52" s="3"/>
      <c r="C52" s="17"/>
      <c r="D52" s="91"/>
      <c r="E52" s="3"/>
      <c r="F52" s="123"/>
      <c r="G52" s="47"/>
      <c r="H52" s="3"/>
    </row>
    <row r="53" spans="2:8" ht="13.5">
      <c r="B53" s="3"/>
      <c r="C53" s="100"/>
      <c r="D53" s="95"/>
      <c r="E53" s="93"/>
      <c r="F53" s="123"/>
      <c r="G53" s="47"/>
      <c r="H53" s="3"/>
    </row>
    <row r="54" spans="2:8" ht="13.5">
      <c r="B54" s="3"/>
      <c r="C54" s="3"/>
      <c r="D54" s="96"/>
      <c r="E54" s="95"/>
      <c r="F54" s="3"/>
      <c r="G54" s="47"/>
      <c r="H54" s="3"/>
    </row>
    <row r="55" spans="4:8" ht="13.5">
      <c r="D55" s="3"/>
      <c r="E55" s="3"/>
      <c r="F55" s="3"/>
      <c r="G55" s="3"/>
      <c r="H55" s="3"/>
    </row>
  </sheetData>
  <sheetProtection/>
  <mergeCells count="4">
    <mergeCell ref="A1:D2"/>
    <mergeCell ref="H1:W2"/>
    <mergeCell ref="D36:E36"/>
    <mergeCell ref="V36:W36"/>
  </mergeCells>
  <dataValidations count="3">
    <dataValidation allowBlank="1" showInputMessage="1" showErrorMessage="1" imeMode="off" sqref="G5:G34 E50 M15:M19 K12:K14 M13 J37:J46 M22:M23 I46 G38:G54 Q20:Q24 K17:K34 M10 I19:I23 O18:O21 Q10 Q18 E37 S10 S12:S13 S15:S24 F38:F53 E55:E57 I15:I17 Q12:Q14 U10:U24 L36:M36"/>
    <dataValidation allowBlank="1" showInputMessage="1" showErrorMessage="1" imeMode="hiragana" sqref="D15 D24:D25 D18 D7:D9 E54 D53 D40 D35:D37"/>
    <dataValidation allowBlank="1" showInputMessage="1" showErrorMessage="1" imeMode="on" sqref="D5:D6 D38:D39 D16:D17 D19:D23 D10 D41:D52 J36"/>
  </dataValidations>
  <printOptions/>
  <pageMargins left="0.11811023622047245" right="0.1968503937007874" top="0.15748031496062992" bottom="0.15748031496062992" header="0.11811023622047245" footer="0.118110236220472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K8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Y12" sqref="Y12"/>
    </sheetView>
  </sheetViews>
  <sheetFormatPr defaultColWidth="9.00390625" defaultRowHeight="18" customHeight="1"/>
  <cols>
    <col min="1" max="1" width="1.625" style="1" customWidth="1"/>
    <col min="2" max="2" width="5.625" style="1" customWidth="1"/>
    <col min="3" max="3" width="3.625" style="1" customWidth="1"/>
    <col min="4" max="4" width="17.625" style="1" customWidth="1"/>
    <col min="5" max="5" width="30.625" style="1" customWidth="1"/>
    <col min="6" max="21" width="5.125" style="1" customWidth="1"/>
    <col min="22" max="23" width="5.625" style="1" customWidth="1"/>
    <col min="24" max="24" width="4.375" style="1" customWidth="1"/>
    <col min="25" max="16384" width="9.00390625" style="1" customWidth="1"/>
  </cols>
  <sheetData>
    <row r="1" spans="1:23" ht="18" customHeight="1">
      <c r="A1" s="191" t="s">
        <v>125</v>
      </c>
      <c r="B1" s="191"/>
      <c r="C1" s="191"/>
      <c r="D1" s="191"/>
      <c r="H1" s="192" t="s">
        <v>19</v>
      </c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</row>
    <row r="2" spans="1:24" ht="18" customHeight="1" thickBot="1">
      <c r="A2" s="191"/>
      <c r="B2" s="191"/>
      <c r="C2" s="191"/>
      <c r="D2" s="191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3"/>
    </row>
    <row r="3" spans="1:24" ht="18" customHeight="1">
      <c r="A3" s="2"/>
      <c r="B3" s="11"/>
      <c r="C3" s="8"/>
      <c r="D3" s="23"/>
      <c r="E3" s="6"/>
      <c r="F3" s="7" t="s">
        <v>1</v>
      </c>
      <c r="G3" s="8"/>
      <c r="H3" s="7" t="s">
        <v>2</v>
      </c>
      <c r="I3" s="8"/>
      <c r="J3" s="7" t="s">
        <v>3</v>
      </c>
      <c r="K3" s="8"/>
      <c r="L3" s="7" t="s">
        <v>4</v>
      </c>
      <c r="M3" s="8"/>
      <c r="N3" s="7" t="s">
        <v>5</v>
      </c>
      <c r="O3" s="9"/>
      <c r="P3" s="7" t="s">
        <v>6</v>
      </c>
      <c r="Q3" s="9"/>
      <c r="R3" s="7" t="s">
        <v>7</v>
      </c>
      <c r="S3" s="18"/>
      <c r="T3" s="7" t="s">
        <v>8</v>
      </c>
      <c r="U3" s="22"/>
      <c r="V3" s="20" t="s">
        <v>9</v>
      </c>
      <c r="W3" s="10"/>
      <c r="X3" s="86"/>
    </row>
    <row r="4" spans="1:37" ht="18" customHeight="1" thickBot="1">
      <c r="A4" s="2"/>
      <c r="B4" s="13" t="s">
        <v>10</v>
      </c>
      <c r="C4" s="26" t="s">
        <v>17</v>
      </c>
      <c r="D4" s="26" t="s">
        <v>11</v>
      </c>
      <c r="E4" s="14" t="s">
        <v>12</v>
      </c>
      <c r="F4" s="15" t="s">
        <v>13</v>
      </c>
      <c r="G4" s="15" t="s">
        <v>14</v>
      </c>
      <c r="H4" s="15" t="s">
        <v>13</v>
      </c>
      <c r="I4" s="33" t="s">
        <v>14</v>
      </c>
      <c r="J4" s="33" t="s">
        <v>13</v>
      </c>
      <c r="K4" s="33" t="s">
        <v>14</v>
      </c>
      <c r="L4" s="33" t="s">
        <v>13</v>
      </c>
      <c r="M4" s="33" t="s">
        <v>14</v>
      </c>
      <c r="N4" s="33" t="s">
        <v>13</v>
      </c>
      <c r="O4" s="33" t="s">
        <v>14</v>
      </c>
      <c r="P4" s="33" t="s">
        <v>13</v>
      </c>
      <c r="Q4" s="33" t="s">
        <v>14</v>
      </c>
      <c r="R4" s="33" t="s">
        <v>13</v>
      </c>
      <c r="S4" s="34" t="s">
        <v>14</v>
      </c>
      <c r="T4" s="33" t="s">
        <v>13</v>
      </c>
      <c r="U4" s="35" t="s">
        <v>14</v>
      </c>
      <c r="V4" s="19" t="s">
        <v>15</v>
      </c>
      <c r="W4" s="89" t="s">
        <v>18</v>
      </c>
      <c r="X4" s="8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2:24" ht="18" customHeight="1">
      <c r="B5" s="25">
        <f aca="true" t="shared" si="0" ref="B5:B17">RANK(W5,$W$5:$W$50)</f>
        <v>1</v>
      </c>
      <c r="C5" s="56">
        <v>11</v>
      </c>
      <c r="D5" s="58" t="s">
        <v>69</v>
      </c>
      <c r="E5" s="83" t="s">
        <v>41</v>
      </c>
      <c r="F5" s="78">
        <v>3</v>
      </c>
      <c r="G5" s="59">
        <v>25</v>
      </c>
      <c r="H5" s="78">
        <v>3</v>
      </c>
      <c r="I5" s="68">
        <v>22</v>
      </c>
      <c r="J5" s="68"/>
      <c r="K5" s="68">
        <v>20</v>
      </c>
      <c r="L5" s="68">
        <v>3</v>
      </c>
      <c r="M5" s="68">
        <v>1</v>
      </c>
      <c r="N5" s="68"/>
      <c r="O5" s="68">
        <v>0</v>
      </c>
      <c r="P5" s="68">
        <v>3</v>
      </c>
      <c r="Q5" s="68">
        <v>25</v>
      </c>
      <c r="R5" s="68"/>
      <c r="S5" s="68">
        <v>18</v>
      </c>
      <c r="T5" s="68"/>
      <c r="U5" s="165">
        <v>37.5</v>
      </c>
      <c r="V5" s="44"/>
      <c r="W5" s="45">
        <f aca="true" t="shared" si="1" ref="W5:W13">SUM(F5:U5)-V5</f>
        <v>160.5</v>
      </c>
      <c r="X5" s="3"/>
    </row>
    <row r="6" spans="2:24" ht="18" customHeight="1">
      <c r="B6" s="25">
        <f t="shared" si="0"/>
        <v>2</v>
      </c>
      <c r="C6" s="118">
        <v>3</v>
      </c>
      <c r="D6" s="52" t="s">
        <v>74</v>
      </c>
      <c r="E6" s="4" t="s">
        <v>41</v>
      </c>
      <c r="F6" s="69"/>
      <c r="G6" s="57">
        <v>15</v>
      </c>
      <c r="H6" s="69"/>
      <c r="I6" s="69">
        <v>25</v>
      </c>
      <c r="J6" s="69"/>
      <c r="K6" s="69">
        <v>22</v>
      </c>
      <c r="L6" s="69"/>
      <c r="M6" s="69">
        <v>18</v>
      </c>
      <c r="N6" s="69"/>
      <c r="O6" s="69">
        <v>18</v>
      </c>
      <c r="P6" s="69"/>
      <c r="Q6" s="69">
        <v>0</v>
      </c>
      <c r="R6" s="69"/>
      <c r="S6" s="69">
        <v>25</v>
      </c>
      <c r="T6" s="69"/>
      <c r="U6" s="166">
        <v>27</v>
      </c>
      <c r="V6" s="21"/>
      <c r="W6" s="12">
        <f t="shared" si="1"/>
        <v>150</v>
      </c>
      <c r="X6" s="3"/>
    </row>
    <row r="7" spans="2:24" ht="18" customHeight="1">
      <c r="B7" s="25">
        <f t="shared" si="0"/>
        <v>3</v>
      </c>
      <c r="C7" s="99">
        <v>7</v>
      </c>
      <c r="D7" s="31" t="s">
        <v>82</v>
      </c>
      <c r="E7" s="52" t="s">
        <v>65</v>
      </c>
      <c r="F7" s="69"/>
      <c r="G7" s="70">
        <v>7</v>
      </c>
      <c r="H7" s="69"/>
      <c r="I7" s="70">
        <v>20</v>
      </c>
      <c r="J7" s="69"/>
      <c r="K7" s="70">
        <v>18</v>
      </c>
      <c r="L7" s="69"/>
      <c r="M7" s="70">
        <v>25</v>
      </c>
      <c r="N7" s="69"/>
      <c r="O7" s="69">
        <v>0</v>
      </c>
      <c r="P7" s="69"/>
      <c r="Q7" s="69">
        <v>20</v>
      </c>
      <c r="R7" s="69">
        <v>3</v>
      </c>
      <c r="S7" s="69">
        <v>16</v>
      </c>
      <c r="T7" s="69"/>
      <c r="U7" s="166">
        <v>30</v>
      </c>
      <c r="V7" s="21"/>
      <c r="W7" s="12">
        <f t="shared" si="1"/>
        <v>139</v>
      </c>
      <c r="X7" s="88"/>
    </row>
    <row r="8" spans="2:24" ht="18" customHeight="1">
      <c r="B8" s="25">
        <f t="shared" si="0"/>
        <v>4</v>
      </c>
      <c r="C8" s="99">
        <v>6</v>
      </c>
      <c r="D8" s="5" t="s">
        <v>78</v>
      </c>
      <c r="E8" s="51" t="s">
        <v>41</v>
      </c>
      <c r="F8" s="69"/>
      <c r="G8" s="70">
        <v>11</v>
      </c>
      <c r="H8" s="69"/>
      <c r="I8" s="69">
        <v>16</v>
      </c>
      <c r="J8" s="69"/>
      <c r="K8" s="69">
        <v>15</v>
      </c>
      <c r="L8" s="69"/>
      <c r="M8" s="69">
        <v>16</v>
      </c>
      <c r="N8" s="69"/>
      <c r="O8" s="69">
        <v>0</v>
      </c>
      <c r="P8" s="69"/>
      <c r="Q8" s="69">
        <v>22</v>
      </c>
      <c r="R8" s="69"/>
      <c r="S8" s="69">
        <v>20</v>
      </c>
      <c r="T8" s="69"/>
      <c r="U8" s="166">
        <v>22.5</v>
      </c>
      <c r="V8" s="21"/>
      <c r="W8" s="12">
        <f t="shared" si="1"/>
        <v>122.5</v>
      </c>
      <c r="X8" s="3"/>
    </row>
    <row r="9" spans="2:24" ht="18" customHeight="1">
      <c r="B9" s="25">
        <f t="shared" si="0"/>
        <v>5</v>
      </c>
      <c r="C9" s="99">
        <v>4</v>
      </c>
      <c r="D9" s="31" t="s">
        <v>70</v>
      </c>
      <c r="E9" s="51" t="s">
        <v>41</v>
      </c>
      <c r="F9" s="69"/>
      <c r="G9" s="70">
        <v>22</v>
      </c>
      <c r="H9" s="69"/>
      <c r="I9" s="69">
        <v>13</v>
      </c>
      <c r="J9" s="69"/>
      <c r="K9" s="69">
        <v>0</v>
      </c>
      <c r="L9" s="69"/>
      <c r="M9" s="69">
        <v>20</v>
      </c>
      <c r="N9" s="69"/>
      <c r="O9" s="69">
        <v>22</v>
      </c>
      <c r="P9" s="69"/>
      <c r="Q9" s="69">
        <v>18</v>
      </c>
      <c r="R9" s="69"/>
      <c r="S9" s="69">
        <v>13</v>
      </c>
      <c r="T9" s="69"/>
      <c r="U9" s="166">
        <v>10.5</v>
      </c>
      <c r="V9" s="21"/>
      <c r="W9" s="12">
        <f t="shared" si="1"/>
        <v>118.5</v>
      </c>
      <c r="X9" s="88"/>
    </row>
    <row r="10" spans="2:24" ht="18" customHeight="1">
      <c r="B10" s="25">
        <f t="shared" si="0"/>
        <v>6</v>
      </c>
      <c r="C10" s="118">
        <v>1</v>
      </c>
      <c r="D10" s="50" t="s">
        <v>92</v>
      </c>
      <c r="E10" s="32" t="s">
        <v>97</v>
      </c>
      <c r="F10" s="71"/>
      <c r="G10" s="57">
        <v>0</v>
      </c>
      <c r="H10" s="71"/>
      <c r="I10" s="71">
        <v>7</v>
      </c>
      <c r="J10" s="71">
        <v>3</v>
      </c>
      <c r="K10" s="71">
        <v>25</v>
      </c>
      <c r="L10" s="71"/>
      <c r="M10" s="71">
        <v>22</v>
      </c>
      <c r="N10" s="71">
        <v>3</v>
      </c>
      <c r="O10" s="71">
        <v>25</v>
      </c>
      <c r="P10" s="71"/>
      <c r="Q10" s="71">
        <v>16</v>
      </c>
      <c r="R10" s="71"/>
      <c r="S10" s="71">
        <v>12</v>
      </c>
      <c r="T10" s="71">
        <v>3</v>
      </c>
      <c r="U10" s="167">
        <v>0</v>
      </c>
      <c r="V10" s="21"/>
      <c r="W10" s="12">
        <f t="shared" si="1"/>
        <v>116</v>
      </c>
      <c r="X10" s="3"/>
    </row>
    <row r="11" spans="2:24" ht="18" customHeight="1">
      <c r="B11" s="25">
        <f t="shared" si="0"/>
        <v>7</v>
      </c>
      <c r="C11" s="111">
        <v>21</v>
      </c>
      <c r="D11" s="50" t="s">
        <v>71</v>
      </c>
      <c r="E11" s="51" t="s">
        <v>40</v>
      </c>
      <c r="F11" s="69"/>
      <c r="G11" s="70">
        <v>20</v>
      </c>
      <c r="H11" s="69"/>
      <c r="I11" s="69">
        <v>15</v>
      </c>
      <c r="J11" s="69"/>
      <c r="K11" s="69">
        <v>0</v>
      </c>
      <c r="L11" s="69"/>
      <c r="M11" s="69">
        <v>14</v>
      </c>
      <c r="N11" s="69"/>
      <c r="O11" s="69">
        <v>16</v>
      </c>
      <c r="P11" s="69"/>
      <c r="Q11" s="69">
        <v>0</v>
      </c>
      <c r="R11" s="69"/>
      <c r="S11" s="69">
        <v>22</v>
      </c>
      <c r="T11" s="69"/>
      <c r="U11" s="166">
        <v>0</v>
      </c>
      <c r="V11" s="21"/>
      <c r="W11" s="12">
        <f t="shared" si="1"/>
        <v>87</v>
      </c>
      <c r="X11" s="3"/>
    </row>
    <row r="12" spans="2:24" ht="18" customHeight="1">
      <c r="B12" s="25">
        <f t="shared" si="0"/>
        <v>7</v>
      </c>
      <c r="C12" s="111">
        <v>27</v>
      </c>
      <c r="D12" s="5" t="s">
        <v>76</v>
      </c>
      <c r="E12" s="4" t="s">
        <v>66</v>
      </c>
      <c r="F12" s="69"/>
      <c r="G12" s="70">
        <v>13</v>
      </c>
      <c r="H12" s="69"/>
      <c r="I12" s="69">
        <v>3</v>
      </c>
      <c r="J12" s="69"/>
      <c r="K12" s="69" t="s">
        <v>133</v>
      </c>
      <c r="L12" s="69"/>
      <c r="M12" s="69">
        <v>8</v>
      </c>
      <c r="N12" s="69"/>
      <c r="O12" s="69">
        <v>15</v>
      </c>
      <c r="P12" s="69"/>
      <c r="Q12" s="69">
        <v>13</v>
      </c>
      <c r="R12" s="69"/>
      <c r="S12" s="69">
        <v>14</v>
      </c>
      <c r="T12" s="69"/>
      <c r="U12" s="166">
        <v>21</v>
      </c>
      <c r="V12" s="21"/>
      <c r="W12" s="12">
        <f t="shared" si="1"/>
        <v>87</v>
      </c>
      <c r="X12" s="3"/>
    </row>
    <row r="13" spans="2:24" ht="18" customHeight="1">
      <c r="B13" s="25">
        <f t="shared" si="0"/>
        <v>9</v>
      </c>
      <c r="C13" s="111">
        <v>5</v>
      </c>
      <c r="D13" s="50" t="s">
        <v>72</v>
      </c>
      <c r="E13" s="51" t="s">
        <v>65</v>
      </c>
      <c r="F13" s="69"/>
      <c r="G13" s="70">
        <v>18</v>
      </c>
      <c r="H13" s="69"/>
      <c r="I13" s="69">
        <v>14</v>
      </c>
      <c r="J13" s="69"/>
      <c r="K13" s="69">
        <v>0</v>
      </c>
      <c r="L13" s="69"/>
      <c r="M13" s="69">
        <v>0</v>
      </c>
      <c r="N13" s="69"/>
      <c r="O13" s="69">
        <v>20</v>
      </c>
      <c r="P13" s="69"/>
      <c r="Q13" s="69">
        <v>15</v>
      </c>
      <c r="R13" s="69"/>
      <c r="S13" s="69">
        <v>15</v>
      </c>
      <c r="T13" s="69"/>
      <c r="U13" s="166">
        <v>0</v>
      </c>
      <c r="V13" s="21"/>
      <c r="W13" s="12">
        <f t="shared" si="1"/>
        <v>82</v>
      </c>
      <c r="X13" s="3"/>
    </row>
    <row r="14" spans="2:24" ht="18" customHeight="1">
      <c r="B14" s="25">
        <f t="shared" si="0"/>
        <v>10</v>
      </c>
      <c r="C14" s="99">
        <v>34</v>
      </c>
      <c r="D14" s="5" t="s">
        <v>79</v>
      </c>
      <c r="E14" s="4" t="s">
        <v>40</v>
      </c>
      <c r="F14" s="69"/>
      <c r="G14" s="57">
        <v>10</v>
      </c>
      <c r="H14" s="69"/>
      <c r="I14" s="185">
        <v>5</v>
      </c>
      <c r="J14" s="69"/>
      <c r="K14" s="69">
        <v>10</v>
      </c>
      <c r="L14" s="69"/>
      <c r="M14" s="69">
        <v>13</v>
      </c>
      <c r="N14" s="69"/>
      <c r="O14" s="69">
        <v>8</v>
      </c>
      <c r="P14" s="69"/>
      <c r="Q14" s="69">
        <v>6</v>
      </c>
      <c r="R14" s="69"/>
      <c r="S14" s="69">
        <v>7</v>
      </c>
      <c r="T14" s="69"/>
      <c r="U14" s="166">
        <v>19.5</v>
      </c>
      <c r="V14" s="21"/>
      <c r="W14" s="12">
        <f>SUM(F14:U14)-V14-5</f>
        <v>73.5</v>
      </c>
      <c r="X14" s="3"/>
    </row>
    <row r="15" spans="2:24" ht="18" customHeight="1">
      <c r="B15" s="25">
        <f t="shared" si="0"/>
        <v>11</v>
      </c>
      <c r="C15" s="111">
        <v>8</v>
      </c>
      <c r="D15" s="50" t="s">
        <v>73</v>
      </c>
      <c r="E15" s="51" t="s">
        <v>66</v>
      </c>
      <c r="F15" s="69"/>
      <c r="G15" s="70">
        <v>16</v>
      </c>
      <c r="H15" s="69"/>
      <c r="I15" s="69">
        <v>8</v>
      </c>
      <c r="J15" s="69"/>
      <c r="K15" s="69">
        <v>16</v>
      </c>
      <c r="L15" s="69"/>
      <c r="M15" s="69">
        <v>15</v>
      </c>
      <c r="N15" s="69"/>
      <c r="O15" s="69">
        <v>11</v>
      </c>
      <c r="P15" s="69"/>
      <c r="Q15" s="69">
        <v>1</v>
      </c>
      <c r="R15" s="69"/>
      <c r="S15" s="69" t="s">
        <v>133</v>
      </c>
      <c r="T15" s="69"/>
      <c r="U15" s="166">
        <v>0</v>
      </c>
      <c r="V15" s="21"/>
      <c r="W15" s="12">
        <f>SUM(F15:U15)-V15</f>
        <v>67</v>
      </c>
      <c r="X15" s="3"/>
    </row>
    <row r="16" spans="2:24" ht="18" customHeight="1">
      <c r="B16" s="25">
        <f t="shared" si="0"/>
        <v>11</v>
      </c>
      <c r="C16" s="97">
        <v>25</v>
      </c>
      <c r="D16" s="52" t="s">
        <v>77</v>
      </c>
      <c r="E16" s="4" t="s">
        <v>40</v>
      </c>
      <c r="F16" s="69"/>
      <c r="G16" s="57">
        <v>12</v>
      </c>
      <c r="H16" s="69"/>
      <c r="I16" s="69" t="s">
        <v>144</v>
      </c>
      <c r="J16" s="69"/>
      <c r="K16" s="70">
        <v>13</v>
      </c>
      <c r="L16" s="69"/>
      <c r="M16" s="69">
        <v>12</v>
      </c>
      <c r="N16" s="69"/>
      <c r="O16" s="69">
        <v>9</v>
      </c>
      <c r="P16" s="69"/>
      <c r="Q16" s="125">
        <v>3</v>
      </c>
      <c r="R16" s="69"/>
      <c r="S16" s="69" t="s">
        <v>133</v>
      </c>
      <c r="T16" s="69"/>
      <c r="U16" s="166">
        <v>18</v>
      </c>
      <c r="V16" s="21"/>
      <c r="W16" s="12">
        <f>SUM(F16:U16)-V16</f>
        <v>67</v>
      </c>
      <c r="X16" s="3"/>
    </row>
    <row r="17" spans="2:24" ht="18" customHeight="1">
      <c r="B17" s="25">
        <f t="shared" si="0"/>
        <v>11</v>
      </c>
      <c r="C17" s="111">
        <v>32</v>
      </c>
      <c r="D17" s="50" t="s">
        <v>178</v>
      </c>
      <c r="E17" s="4" t="s">
        <v>180</v>
      </c>
      <c r="F17" s="71"/>
      <c r="G17" s="69" t="s">
        <v>144</v>
      </c>
      <c r="H17" s="71"/>
      <c r="I17" s="69" t="s">
        <v>144</v>
      </c>
      <c r="J17" s="71"/>
      <c r="K17" s="71">
        <v>9</v>
      </c>
      <c r="L17" s="71"/>
      <c r="M17" s="71">
        <v>6</v>
      </c>
      <c r="N17" s="71"/>
      <c r="O17" s="71">
        <v>14</v>
      </c>
      <c r="P17" s="71"/>
      <c r="Q17" s="71">
        <v>14</v>
      </c>
      <c r="R17" s="71"/>
      <c r="S17" s="71">
        <v>0</v>
      </c>
      <c r="T17" s="71"/>
      <c r="U17" s="167">
        <v>24</v>
      </c>
      <c r="V17" s="21"/>
      <c r="W17" s="12">
        <f>SUM(F17:U17)-V17</f>
        <v>67</v>
      </c>
      <c r="X17" s="3"/>
    </row>
    <row r="18" spans="2:24" ht="18" customHeight="1">
      <c r="B18" s="25">
        <f aca="true" t="shared" si="2" ref="B18:B50">RANK(W18,$W$5:$W$50)</f>
        <v>14</v>
      </c>
      <c r="C18" s="111">
        <v>12</v>
      </c>
      <c r="D18" s="50" t="s">
        <v>81</v>
      </c>
      <c r="E18" s="50" t="s">
        <v>31</v>
      </c>
      <c r="F18" s="69"/>
      <c r="G18" s="70">
        <v>8</v>
      </c>
      <c r="H18" s="69"/>
      <c r="I18" s="69">
        <v>0</v>
      </c>
      <c r="J18" s="69"/>
      <c r="K18" s="70">
        <v>12</v>
      </c>
      <c r="L18" s="69"/>
      <c r="M18" s="69">
        <v>10</v>
      </c>
      <c r="N18" s="69"/>
      <c r="O18" s="69" t="s">
        <v>133</v>
      </c>
      <c r="P18" s="69"/>
      <c r="Q18" s="69">
        <v>8</v>
      </c>
      <c r="R18" s="69"/>
      <c r="S18" s="69" t="s">
        <v>133</v>
      </c>
      <c r="T18" s="69"/>
      <c r="U18" s="166">
        <v>12</v>
      </c>
      <c r="V18" s="21"/>
      <c r="W18" s="12">
        <f aca="true" t="shared" si="3" ref="W18:W51">SUM(F18:U18)-V18</f>
        <v>50</v>
      </c>
      <c r="X18" s="3"/>
    </row>
    <row r="19" spans="2:24" ht="18" customHeight="1">
      <c r="B19" s="25">
        <f t="shared" si="2"/>
        <v>15</v>
      </c>
      <c r="C19" s="97">
        <v>2</v>
      </c>
      <c r="D19" s="52" t="s">
        <v>146</v>
      </c>
      <c r="E19" s="32" t="s">
        <v>151</v>
      </c>
      <c r="F19" s="71"/>
      <c r="G19" s="69" t="s">
        <v>144</v>
      </c>
      <c r="H19" s="71"/>
      <c r="I19" s="71">
        <v>11</v>
      </c>
      <c r="J19" s="71"/>
      <c r="K19" s="71" t="s">
        <v>133</v>
      </c>
      <c r="L19" s="71"/>
      <c r="M19" s="71" t="s">
        <v>133</v>
      </c>
      <c r="N19" s="71"/>
      <c r="O19" s="71" t="s">
        <v>133</v>
      </c>
      <c r="P19" s="71"/>
      <c r="Q19" s="69" t="s">
        <v>133</v>
      </c>
      <c r="R19" s="71"/>
      <c r="S19" s="69" t="s">
        <v>133</v>
      </c>
      <c r="T19" s="71"/>
      <c r="U19" s="167">
        <v>33</v>
      </c>
      <c r="V19" s="21"/>
      <c r="W19" s="12">
        <f t="shared" si="3"/>
        <v>44</v>
      </c>
      <c r="X19" s="3"/>
    </row>
    <row r="20" spans="2:24" ht="18" customHeight="1">
      <c r="B20" s="25">
        <f t="shared" si="2"/>
        <v>16</v>
      </c>
      <c r="C20" s="99">
        <v>37</v>
      </c>
      <c r="D20" s="50" t="s">
        <v>75</v>
      </c>
      <c r="E20" s="4" t="s">
        <v>66</v>
      </c>
      <c r="F20" s="69"/>
      <c r="G20" s="70">
        <v>14</v>
      </c>
      <c r="H20" s="69"/>
      <c r="I20" s="69">
        <v>0</v>
      </c>
      <c r="J20" s="69"/>
      <c r="K20" s="69">
        <v>14</v>
      </c>
      <c r="L20" s="69"/>
      <c r="M20" s="69">
        <v>11</v>
      </c>
      <c r="N20" s="69"/>
      <c r="O20" s="69">
        <v>0</v>
      </c>
      <c r="P20" s="69"/>
      <c r="Q20" s="125" t="s">
        <v>133</v>
      </c>
      <c r="R20" s="69"/>
      <c r="S20" s="69">
        <v>1</v>
      </c>
      <c r="T20" s="69"/>
      <c r="U20" s="69" t="s">
        <v>133</v>
      </c>
      <c r="V20" s="21"/>
      <c r="W20" s="12">
        <f t="shared" si="3"/>
        <v>40</v>
      </c>
      <c r="X20" s="3"/>
    </row>
    <row r="21" spans="2:24" ht="18" customHeight="1">
      <c r="B21" s="25">
        <f t="shared" si="2"/>
        <v>17</v>
      </c>
      <c r="C21" s="118">
        <v>26</v>
      </c>
      <c r="D21" s="52" t="s">
        <v>210</v>
      </c>
      <c r="E21" s="32" t="s">
        <v>40</v>
      </c>
      <c r="F21" s="71"/>
      <c r="G21" s="57" t="s">
        <v>133</v>
      </c>
      <c r="H21" s="71"/>
      <c r="I21" s="69" t="s">
        <v>144</v>
      </c>
      <c r="J21" s="71"/>
      <c r="K21" s="71" t="s">
        <v>133</v>
      </c>
      <c r="L21" s="71"/>
      <c r="M21" s="71" t="s">
        <v>133</v>
      </c>
      <c r="N21" s="71"/>
      <c r="O21" s="71">
        <v>10</v>
      </c>
      <c r="P21" s="71"/>
      <c r="Q21" s="71">
        <v>11</v>
      </c>
      <c r="R21" s="71"/>
      <c r="S21" s="71">
        <v>0</v>
      </c>
      <c r="T21" s="71"/>
      <c r="U21" s="167">
        <v>13.5</v>
      </c>
      <c r="V21" s="21"/>
      <c r="W21" s="12">
        <f t="shared" si="3"/>
        <v>34.5</v>
      </c>
      <c r="X21" s="3"/>
    </row>
    <row r="22" spans="2:24" ht="18" customHeight="1">
      <c r="B22" s="25">
        <f t="shared" si="2"/>
        <v>18</v>
      </c>
      <c r="C22" s="111">
        <v>58</v>
      </c>
      <c r="D22" s="31" t="s">
        <v>89</v>
      </c>
      <c r="E22" s="31" t="s">
        <v>66</v>
      </c>
      <c r="F22" s="69"/>
      <c r="G22" s="70">
        <v>0</v>
      </c>
      <c r="H22" s="69"/>
      <c r="I22" s="69">
        <v>0</v>
      </c>
      <c r="J22" s="69"/>
      <c r="K22" s="69">
        <v>8</v>
      </c>
      <c r="L22" s="69"/>
      <c r="M22" s="69">
        <v>7</v>
      </c>
      <c r="N22" s="69"/>
      <c r="O22" s="69">
        <v>7</v>
      </c>
      <c r="P22" s="69"/>
      <c r="Q22" s="69">
        <v>0</v>
      </c>
      <c r="R22" s="69"/>
      <c r="S22" s="69">
        <v>3</v>
      </c>
      <c r="T22" s="69"/>
      <c r="U22" s="166">
        <v>6</v>
      </c>
      <c r="V22" s="21"/>
      <c r="W22" s="12">
        <f t="shared" si="3"/>
        <v>31</v>
      </c>
      <c r="X22" s="3"/>
    </row>
    <row r="23" spans="2:24" ht="18" customHeight="1">
      <c r="B23" s="25">
        <f t="shared" si="2"/>
        <v>19</v>
      </c>
      <c r="C23" s="97">
        <v>61</v>
      </c>
      <c r="D23" s="52" t="s">
        <v>189</v>
      </c>
      <c r="E23" s="4" t="s">
        <v>66</v>
      </c>
      <c r="F23" s="71"/>
      <c r="G23" s="57" t="s">
        <v>133</v>
      </c>
      <c r="H23" s="71"/>
      <c r="I23" s="69" t="s">
        <v>133</v>
      </c>
      <c r="J23" s="71"/>
      <c r="K23" s="71" t="s">
        <v>133</v>
      </c>
      <c r="L23" s="71"/>
      <c r="M23" s="71">
        <v>4</v>
      </c>
      <c r="N23" s="71"/>
      <c r="O23" s="71">
        <v>13</v>
      </c>
      <c r="P23" s="71"/>
      <c r="Q23" s="125" t="s">
        <v>133</v>
      </c>
      <c r="R23" s="71"/>
      <c r="S23" s="71">
        <v>11</v>
      </c>
      <c r="T23" s="71"/>
      <c r="U23" s="167">
        <v>0</v>
      </c>
      <c r="V23" s="21"/>
      <c r="W23" s="12">
        <f t="shared" si="3"/>
        <v>28</v>
      </c>
      <c r="X23" s="3"/>
    </row>
    <row r="24" spans="2:24" ht="18" customHeight="1">
      <c r="B24" s="25">
        <f t="shared" si="2"/>
        <v>20</v>
      </c>
      <c r="C24" s="111">
        <v>66</v>
      </c>
      <c r="D24" s="50" t="s">
        <v>179</v>
      </c>
      <c r="E24" s="127" t="s">
        <v>41</v>
      </c>
      <c r="F24" s="71"/>
      <c r="G24" s="69" t="s">
        <v>144</v>
      </c>
      <c r="H24" s="71"/>
      <c r="I24" s="69" t="s">
        <v>144</v>
      </c>
      <c r="J24" s="71"/>
      <c r="K24" s="71">
        <v>6</v>
      </c>
      <c r="L24" s="71"/>
      <c r="M24" s="71">
        <v>9</v>
      </c>
      <c r="N24" s="71"/>
      <c r="O24" s="71">
        <v>12</v>
      </c>
      <c r="P24" s="71"/>
      <c r="Q24" s="125" t="s">
        <v>133</v>
      </c>
      <c r="R24" s="71"/>
      <c r="S24" s="69" t="s">
        <v>133</v>
      </c>
      <c r="T24" s="71"/>
      <c r="U24" s="69" t="s">
        <v>133</v>
      </c>
      <c r="V24" s="21"/>
      <c r="W24" s="12">
        <f t="shared" si="3"/>
        <v>27</v>
      </c>
      <c r="X24" s="3"/>
    </row>
    <row r="25" spans="2:24" ht="18" customHeight="1">
      <c r="B25" s="25">
        <f t="shared" si="2"/>
        <v>21</v>
      </c>
      <c r="C25" s="97">
        <v>15</v>
      </c>
      <c r="D25" s="50" t="s">
        <v>251</v>
      </c>
      <c r="E25" s="4" t="s">
        <v>66</v>
      </c>
      <c r="F25" s="71"/>
      <c r="G25" s="57" t="s">
        <v>133</v>
      </c>
      <c r="H25" s="71"/>
      <c r="I25" s="69" t="s">
        <v>133</v>
      </c>
      <c r="J25" s="71"/>
      <c r="K25" s="71" t="s">
        <v>133</v>
      </c>
      <c r="L25" s="71"/>
      <c r="M25" s="71" t="s">
        <v>133</v>
      </c>
      <c r="N25" s="71"/>
      <c r="O25" s="71" t="s">
        <v>133</v>
      </c>
      <c r="P25" s="71"/>
      <c r="Q25" s="112" t="s">
        <v>133</v>
      </c>
      <c r="R25" s="71"/>
      <c r="S25" s="71">
        <v>10</v>
      </c>
      <c r="T25" s="71"/>
      <c r="U25" s="167">
        <v>16.5</v>
      </c>
      <c r="V25" s="30"/>
      <c r="W25" s="12">
        <f t="shared" si="3"/>
        <v>26.5</v>
      </c>
      <c r="X25" s="3"/>
    </row>
    <row r="26" spans="2:24" ht="18" customHeight="1">
      <c r="B26" s="25">
        <f t="shared" si="2"/>
        <v>22</v>
      </c>
      <c r="C26" s="111">
        <v>33</v>
      </c>
      <c r="D26" s="50" t="s">
        <v>86</v>
      </c>
      <c r="E26" s="4" t="s">
        <v>95</v>
      </c>
      <c r="F26" s="69"/>
      <c r="G26" s="70">
        <v>3</v>
      </c>
      <c r="H26" s="69"/>
      <c r="I26" s="69">
        <v>12</v>
      </c>
      <c r="J26" s="69"/>
      <c r="K26" s="69">
        <v>3</v>
      </c>
      <c r="L26" s="69"/>
      <c r="M26" s="69">
        <v>5</v>
      </c>
      <c r="N26" s="69"/>
      <c r="O26" s="70" t="s">
        <v>133</v>
      </c>
      <c r="P26" s="69"/>
      <c r="Q26" s="125">
        <v>2</v>
      </c>
      <c r="R26" s="69"/>
      <c r="S26" s="69" t="s">
        <v>133</v>
      </c>
      <c r="T26" s="69"/>
      <c r="U26" s="166">
        <v>0</v>
      </c>
      <c r="V26" s="27"/>
      <c r="W26" s="38">
        <f t="shared" si="3"/>
        <v>25</v>
      </c>
      <c r="X26" s="3"/>
    </row>
    <row r="27" spans="2:24" ht="18" customHeight="1">
      <c r="B27" s="25">
        <f t="shared" si="2"/>
        <v>23</v>
      </c>
      <c r="C27" s="97">
        <v>10</v>
      </c>
      <c r="D27" s="50" t="s">
        <v>88</v>
      </c>
      <c r="E27" s="50" t="s">
        <v>96</v>
      </c>
      <c r="F27" s="69"/>
      <c r="G27" s="70">
        <v>1</v>
      </c>
      <c r="H27" s="69"/>
      <c r="I27" s="69" t="s">
        <v>144</v>
      </c>
      <c r="J27" s="69"/>
      <c r="K27" s="69" t="s">
        <v>133</v>
      </c>
      <c r="L27" s="69"/>
      <c r="M27" s="69" t="s">
        <v>133</v>
      </c>
      <c r="N27" s="69"/>
      <c r="O27" s="69" t="s">
        <v>133</v>
      </c>
      <c r="P27" s="69"/>
      <c r="Q27" s="125">
        <v>9</v>
      </c>
      <c r="R27" s="69"/>
      <c r="S27" s="69">
        <v>8</v>
      </c>
      <c r="T27" s="69"/>
      <c r="U27" s="166">
        <v>4.5</v>
      </c>
      <c r="V27" s="27"/>
      <c r="W27" s="38">
        <f t="shared" si="3"/>
        <v>22.5</v>
      </c>
      <c r="X27" s="3"/>
    </row>
    <row r="28" spans="2:24" ht="18" customHeight="1">
      <c r="B28" s="25">
        <f t="shared" si="2"/>
        <v>24</v>
      </c>
      <c r="C28" s="111">
        <v>20</v>
      </c>
      <c r="D28" s="52" t="s">
        <v>148</v>
      </c>
      <c r="E28" s="116" t="s">
        <v>153</v>
      </c>
      <c r="F28" s="71"/>
      <c r="G28" s="69" t="s">
        <v>144</v>
      </c>
      <c r="H28" s="71"/>
      <c r="I28" s="71">
        <v>6</v>
      </c>
      <c r="J28" s="71"/>
      <c r="K28" s="71" t="s">
        <v>133</v>
      </c>
      <c r="L28" s="71"/>
      <c r="M28" s="71" t="s">
        <v>133</v>
      </c>
      <c r="N28" s="71"/>
      <c r="O28" s="71" t="s">
        <v>133</v>
      </c>
      <c r="P28" s="71"/>
      <c r="Q28" s="125" t="s">
        <v>133</v>
      </c>
      <c r="R28" s="71"/>
      <c r="S28" s="69" t="s">
        <v>133</v>
      </c>
      <c r="T28" s="71"/>
      <c r="U28" s="167">
        <v>15</v>
      </c>
      <c r="V28" s="27"/>
      <c r="W28" s="38">
        <f t="shared" si="3"/>
        <v>21</v>
      </c>
      <c r="X28" s="3"/>
    </row>
    <row r="29" spans="2:24" ht="18" customHeight="1">
      <c r="B29" s="25">
        <f t="shared" si="2"/>
        <v>25</v>
      </c>
      <c r="C29" s="97">
        <v>23</v>
      </c>
      <c r="D29" s="52" t="s">
        <v>147</v>
      </c>
      <c r="E29" s="115" t="s">
        <v>152</v>
      </c>
      <c r="F29" s="71"/>
      <c r="G29" s="69" t="s">
        <v>144</v>
      </c>
      <c r="H29" s="71"/>
      <c r="I29" s="71">
        <v>10</v>
      </c>
      <c r="J29" s="71"/>
      <c r="K29" s="71">
        <v>0</v>
      </c>
      <c r="L29" s="71"/>
      <c r="M29" s="71" t="s">
        <v>133</v>
      </c>
      <c r="N29" s="71"/>
      <c r="O29" s="71" t="s">
        <v>133</v>
      </c>
      <c r="P29" s="71"/>
      <c r="Q29" s="69" t="s">
        <v>133</v>
      </c>
      <c r="R29" s="71"/>
      <c r="S29" s="71">
        <v>9</v>
      </c>
      <c r="T29" s="71"/>
      <c r="U29" s="69" t="s">
        <v>133</v>
      </c>
      <c r="V29" s="27"/>
      <c r="W29" s="38">
        <f t="shared" si="3"/>
        <v>19</v>
      </c>
      <c r="X29" s="3"/>
    </row>
    <row r="30" spans="2:24" ht="18" customHeight="1">
      <c r="B30" s="25">
        <f t="shared" si="2"/>
        <v>25</v>
      </c>
      <c r="C30" s="54">
        <v>99</v>
      </c>
      <c r="D30" s="116" t="s">
        <v>91</v>
      </c>
      <c r="E30" s="51" t="s">
        <v>163</v>
      </c>
      <c r="F30" s="71"/>
      <c r="G30" s="57">
        <v>0</v>
      </c>
      <c r="H30" s="71"/>
      <c r="I30" s="69" t="s">
        <v>144</v>
      </c>
      <c r="J30" s="71"/>
      <c r="K30" s="71">
        <v>4</v>
      </c>
      <c r="L30" s="71"/>
      <c r="M30" s="71" t="s">
        <v>133</v>
      </c>
      <c r="N30" s="71"/>
      <c r="O30" s="71">
        <v>6</v>
      </c>
      <c r="P30" s="71"/>
      <c r="Q30" s="71">
        <v>0</v>
      </c>
      <c r="R30" s="71"/>
      <c r="S30" s="69" t="s">
        <v>133</v>
      </c>
      <c r="T30" s="71"/>
      <c r="U30" s="167">
        <v>9</v>
      </c>
      <c r="V30" s="27"/>
      <c r="W30" s="38">
        <f t="shared" si="3"/>
        <v>19</v>
      </c>
      <c r="X30" s="3"/>
    </row>
    <row r="31" spans="2:24" ht="18" customHeight="1">
      <c r="B31" s="25">
        <f t="shared" si="2"/>
        <v>27</v>
      </c>
      <c r="C31" s="55">
        <v>48</v>
      </c>
      <c r="D31" s="52" t="s">
        <v>145</v>
      </c>
      <c r="E31" s="4" t="s">
        <v>154</v>
      </c>
      <c r="F31" s="71"/>
      <c r="G31" s="69" t="s">
        <v>144</v>
      </c>
      <c r="H31" s="71"/>
      <c r="I31" s="71">
        <v>18</v>
      </c>
      <c r="J31" s="71"/>
      <c r="K31" s="71" t="s">
        <v>133</v>
      </c>
      <c r="L31" s="71"/>
      <c r="M31" s="71" t="s">
        <v>133</v>
      </c>
      <c r="N31" s="71"/>
      <c r="O31" s="71" t="s">
        <v>133</v>
      </c>
      <c r="P31" s="71"/>
      <c r="Q31" s="69" t="s">
        <v>133</v>
      </c>
      <c r="R31" s="71"/>
      <c r="S31" s="69" t="s">
        <v>133</v>
      </c>
      <c r="T31" s="71"/>
      <c r="U31" s="167">
        <v>0</v>
      </c>
      <c r="V31" s="27"/>
      <c r="W31" s="38">
        <f t="shared" si="3"/>
        <v>18</v>
      </c>
      <c r="X31" s="3"/>
    </row>
    <row r="32" spans="2:24" ht="18" customHeight="1">
      <c r="B32" s="25">
        <f t="shared" si="2"/>
        <v>28</v>
      </c>
      <c r="C32" s="55">
        <v>71</v>
      </c>
      <c r="D32" s="116" t="s">
        <v>223</v>
      </c>
      <c r="E32" s="51" t="s">
        <v>33</v>
      </c>
      <c r="F32" s="71"/>
      <c r="G32" s="57" t="s">
        <v>133</v>
      </c>
      <c r="H32" s="71"/>
      <c r="I32" s="69" t="s">
        <v>133</v>
      </c>
      <c r="J32" s="71"/>
      <c r="K32" s="71" t="s">
        <v>133</v>
      </c>
      <c r="L32" s="71"/>
      <c r="M32" s="71" t="s">
        <v>133</v>
      </c>
      <c r="N32" s="71"/>
      <c r="O32" s="71" t="s">
        <v>133</v>
      </c>
      <c r="P32" s="71"/>
      <c r="Q32" s="112">
        <v>10</v>
      </c>
      <c r="R32" s="71"/>
      <c r="S32" s="69" t="s">
        <v>133</v>
      </c>
      <c r="T32" s="71"/>
      <c r="U32" s="167">
        <v>7.5</v>
      </c>
      <c r="V32" s="27"/>
      <c r="W32" s="38">
        <f t="shared" si="3"/>
        <v>17.5</v>
      </c>
      <c r="X32" s="3"/>
    </row>
    <row r="33" spans="2:24" ht="18" customHeight="1">
      <c r="B33" s="25">
        <f t="shared" si="2"/>
        <v>29</v>
      </c>
      <c r="C33" s="54">
        <v>14</v>
      </c>
      <c r="D33" s="5" t="s">
        <v>85</v>
      </c>
      <c r="E33" s="173" t="s">
        <v>34</v>
      </c>
      <c r="F33" s="69"/>
      <c r="G33" s="70">
        <v>4</v>
      </c>
      <c r="H33" s="69"/>
      <c r="I33" s="69">
        <v>2</v>
      </c>
      <c r="J33" s="69"/>
      <c r="K33" s="70">
        <v>1</v>
      </c>
      <c r="L33" s="69"/>
      <c r="M33" s="70" t="s">
        <v>133</v>
      </c>
      <c r="N33" s="69"/>
      <c r="O33" s="69">
        <v>0</v>
      </c>
      <c r="P33" s="69"/>
      <c r="Q33" s="125">
        <v>5</v>
      </c>
      <c r="R33" s="69"/>
      <c r="S33" s="69">
        <v>2</v>
      </c>
      <c r="T33" s="69"/>
      <c r="U33" s="166">
        <v>3</v>
      </c>
      <c r="V33" s="27"/>
      <c r="W33" s="38">
        <f t="shared" si="3"/>
        <v>17</v>
      </c>
      <c r="X33" s="3"/>
    </row>
    <row r="34" spans="2:24" ht="18" customHeight="1">
      <c r="B34" s="25">
        <f t="shared" si="2"/>
        <v>30</v>
      </c>
      <c r="C34" s="54">
        <v>88</v>
      </c>
      <c r="D34" s="50" t="s">
        <v>84</v>
      </c>
      <c r="E34" s="107" t="s">
        <v>34</v>
      </c>
      <c r="F34" s="69"/>
      <c r="G34" s="70">
        <v>5</v>
      </c>
      <c r="H34" s="69"/>
      <c r="I34" s="69" t="s">
        <v>144</v>
      </c>
      <c r="J34" s="69"/>
      <c r="K34" s="70">
        <v>11</v>
      </c>
      <c r="L34" s="125"/>
      <c r="M34" s="125" t="s">
        <v>133</v>
      </c>
      <c r="N34" s="125"/>
      <c r="O34" s="125" t="s">
        <v>133</v>
      </c>
      <c r="P34" s="125"/>
      <c r="Q34" s="125" t="s">
        <v>133</v>
      </c>
      <c r="R34" s="125"/>
      <c r="S34" s="69" t="s">
        <v>133</v>
      </c>
      <c r="T34" s="125"/>
      <c r="U34" s="69" t="s">
        <v>133</v>
      </c>
      <c r="V34" s="113"/>
      <c r="W34" s="114">
        <f t="shared" si="3"/>
        <v>16</v>
      </c>
      <c r="X34" s="3"/>
    </row>
    <row r="35" spans="2:24" ht="18" customHeight="1">
      <c r="B35" s="25">
        <f t="shared" si="2"/>
        <v>30</v>
      </c>
      <c r="C35" s="55">
        <v>28</v>
      </c>
      <c r="D35" s="52" t="s">
        <v>150</v>
      </c>
      <c r="E35" s="131" t="s">
        <v>34</v>
      </c>
      <c r="F35" s="112"/>
      <c r="G35" s="69" t="s">
        <v>144</v>
      </c>
      <c r="H35" s="112"/>
      <c r="I35" s="71">
        <v>1</v>
      </c>
      <c r="J35" s="112"/>
      <c r="K35" s="112">
        <v>7</v>
      </c>
      <c r="L35" s="112"/>
      <c r="M35" s="112">
        <v>2</v>
      </c>
      <c r="N35" s="112"/>
      <c r="O35" s="112" t="s">
        <v>133</v>
      </c>
      <c r="P35" s="112"/>
      <c r="Q35" s="112">
        <v>0</v>
      </c>
      <c r="R35" s="112"/>
      <c r="S35" s="112">
        <v>6</v>
      </c>
      <c r="T35" s="112"/>
      <c r="U35" s="69" t="s">
        <v>133</v>
      </c>
      <c r="V35" s="113"/>
      <c r="W35" s="114">
        <f t="shared" si="3"/>
        <v>16</v>
      </c>
      <c r="X35" s="3"/>
    </row>
    <row r="36" spans="2:24" ht="18" customHeight="1">
      <c r="B36" s="25">
        <f t="shared" si="2"/>
        <v>32</v>
      </c>
      <c r="C36" s="124">
        <v>24</v>
      </c>
      <c r="D36" s="31" t="s">
        <v>149</v>
      </c>
      <c r="E36" s="173" t="s">
        <v>34</v>
      </c>
      <c r="F36" s="112"/>
      <c r="G36" s="125" t="s">
        <v>144</v>
      </c>
      <c r="H36" s="112"/>
      <c r="I36" s="125">
        <v>4</v>
      </c>
      <c r="J36" s="112"/>
      <c r="K36" s="112">
        <v>2</v>
      </c>
      <c r="L36" s="112"/>
      <c r="M36" s="112">
        <v>3</v>
      </c>
      <c r="N36" s="112"/>
      <c r="O36" s="112" t="s">
        <v>133</v>
      </c>
      <c r="P36" s="112"/>
      <c r="Q36" s="112">
        <v>4</v>
      </c>
      <c r="R36" s="112"/>
      <c r="S36" s="69" t="s">
        <v>133</v>
      </c>
      <c r="T36" s="112"/>
      <c r="U36" s="168">
        <v>0</v>
      </c>
      <c r="V36" s="113"/>
      <c r="W36" s="114">
        <f t="shared" si="3"/>
        <v>13</v>
      </c>
      <c r="X36" s="3"/>
    </row>
    <row r="37" spans="2:24" ht="18" customHeight="1">
      <c r="B37" s="25">
        <f t="shared" si="2"/>
        <v>33</v>
      </c>
      <c r="C37" s="126">
        <v>13</v>
      </c>
      <c r="D37" s="32" t="s">
        <v>222</v>
      </c>
      <c r="E37" s="51" t="s">
        <v>41</v>
      </c>
      <c r="F37" s="112"/>
      <c r="G37" s="139" t="s">
        <v>133</v>
      </c>
      <c r="H37" s="112"/>
      <c r="I37" s="125" t="s">
        <v>133</v>
      </c>
      <c r="J37" s="112"/>
      <c r="K37" s="112" t="s">
        <v>133</v>
      </c>
      <c r="L37" s="112"/>
      <c r="M37" s="112" t="s">
        <v>133</v>
      </c>
      <c r="N37" s="112"/>
      <c r="O37" s="112" t="s">
        <v>133</v>
      </c>
      <c r="P37" s="112"/>
      <c r="Q37" s="112">
        <v>12</v>
      </c>
      <c r="R37" s="112"/>
      <c r="S37" s="69" t="s">
        <v>133</v>
      </c>
      <c r="T37" s="112"/>
      <c r="U37" s="69" t="s">
        <v>133</v>
      </c>
      <c r="V37" s="113"/>
      <c r="W37" s="114">
        <f t="shared" si="3"/>
        <v>12</v>
      </c>
      <c r="X37" s="3"/>
    </row>
    <row r="38" spans="2:24" ht="18" customHeight="1">
      <c r="B38" s="25">
        <f t="shared" si="2"/>
        <v>34</v>
      </c>
      <c r="C38" s="124">
        <v>19</v>
      </c>
      <c r="D38" s="31" t="s">
        <v>83</v>
      </c>
      <c r="E38" s="84" t="s">
        <v>163</v>
      </c>
      <c r="F38" s="125"/>
      <c r="G38" s="125">
        <v>6</v>
      </c>
      <c r="H38" s="125"/>
      <c r="I38" s="125" t="s">
        <v>144</v>
      </c>
      <c r="J38" s="125"/>
      <c r="K38" s="125">
        <v>5</v>
      </c>
      <c r="L38" s="125"/>
      <c r="M38" s="125" t="s">
        <v>133</v>
      </c>
      <c r="N38" s="125"/>
      <c r="O38" s="125" t="s">
        <v>133</v>
      </c>
      <c r="P38" s="125"/>
      <c r="Q38" s="125" t="s">
        <v>133</v>
      </c>
      <c r="R38" s="125"/>
      <c r="S38" s="69" t="s">
        <v>133</v>
      </c>
      <c r="T38" s="125"/>
      <c r="U38" s="69" t="s">
        <v>133</v>
      </c>
      <c r="V38" s="113"/>
      <c r="W38" s="114">
        <f t="shared" si="3"/>
        <v>11</v>
      </c>
      <c r="X38" s="3"/>
    </row>
    <row r="39" spans="2:24" ht="18" customHeight="1">
      <c r="B39" s="25">
        <f t="shared" si="2"/>
        <v>34</v>
      </c>
      <c r="C39" s="55">
        <v>87</v>
      </c>
      <c r="D39" s="116" t="s">
        <v>224</v>
      </c>
      <c r="E39" s="138" t="s">
        <v>226</v>
      </c>
      <c r="F39" s="71"/>
      <c r="G39" s="57" t="s">
        <v>133</v>
      </c>
      <c r="H39" s="71"/>
      <c r="I39" s="69" t="s">
        <v>133</v>
      </c>
      <c r="J39" s="71"/>
      <c r="K39" s="71" t="s">
        <v>133</v>
      </c>
      <c r="L39" s="71"/>
      <c r="M39" s="71" t="s">
        <v>133</v>
      </c>
      <c r="N39" s="71"/>
      <c r="O39" s="71" t="s">
        <v>133</v>
      </c>
      <c r="P39" s="71"/>
      <c r="Q39" s="112">
        <v>7</v>
      </c>
      <c r="R39" s="71"/>
      <c r="S39" s="71">
        <v>4</v>
      </c>
      <c r="T39" s="71"/>
      <c r="U39" s="69" t="s">
        <v>133</v>
      </c>
      <c r="V39" s="27"/>
      <c r="W39" s="38">
        <f t="shared" si="3"/>
        <v>11</v>
      </c>
      <c r="X39" s="3"/>
    </row>
    <row r="40" spans="2:24" ht="18" customHeight="1">
      <c r="B40" s="25">
        <f t="shared" si="2"/>
        <v>36</v>
      </c>
      <c r="C40" s="110">
        <v>39</v>
      </c>
      <c r="D40" s="50" t="s">
        <v>80</v>
      </c>
      <c r="E40" s="106" t="s">
        <v>41</v>
      </c>
      <c r="F40" s="69"/>
      <c r="G40" s="70">
        <v>9</v>
      </c>
      <c r="H40" s="69"/>
      <c r="I40" s="69" t="s">
        <v>144</v>
      </c>
      <c r="J40" s="69"/>
      <c r="K40" s="70" t="s">
        <v>133</v>
      </c>
      <c r="L40" s="69"/>
      <c r="M40" s="70" t="s">
        <v>133</v>
      </c>
      <c r="N40" s="69"/>
      <c r="O40" s="69" t="s">
        <v>133</v>
      </c>
      <c r="P40" s="69"/>
      <c r="Q40" s="125" t="s">
        <v>133</v>
      </c>
      <c r="R40" s="69"/>
      <c r="S40" s="69" t="s">
        <v>133</v>
      </c>
      <c r="T40" s="69"/>
      <c r="U40" s="69" t="s">
        <v>133</v>
      </c>
      <c r="V40" s="27"/>
      <c r="W40" s="38">
        <f t="shared" si="3"/>
        <v>9</v>
      </c>
      <c r="X40" s="3"/>
    </row>
    <row r="41" spans="2:24" ht="18" customHeight="1">
      <c r="B41" s="25">
        <f t="shared" si="2"/>
        <v>36</v>
      </c>
      <c r="C41" s="118">
        <v>17</v>
      </c>
      <c r="D41" s="116" t="s">
        <v>93</v>
      </c>
      <c r="E41" s="131" t="s">
        <v>33</v>
      </c>
      <c r="F41" s="71"/>
      <c r="G41" s="57">
        <v>0</v>
      </c>
      <c r="H41" s="71"/>
      <c r="I41" s="71">
        <v>9</v>
      </c>
      <c r="J41" s="71"/>
      <c r="K41" s="71" t="s">
        <v>133</v>
      </c>
      <c r="L41" s="71"/>
      <c r="M41" s="71" t="s">
        <v>133</v>
      </c>
      <c r="N41" s="71"/>
      <c r="O41" s="71" t="s">
        <v>133</v>
      </c>
      <c r="P41" s="71"/>
      <c r="Q41" s="125" t="s">
        <v>133</v>
      </c>
      <c r="R41" s="71"/>
      <c r="S41" s="69" t="s">
        <v>133</v>
      </c>
      <c r="T41" s="71"/>
      <c r="U41" s="69" t="s">
        <v>133</v>
      </c>
      <c r="V41" s="27"/>
      <c r="W41" s="38">
        <f t="shared" si="3"/>
        <v>9</v>
      </c>
      <c r="X41" s="3"/>
    </row>
    <row r="42" spans="2:24" ht="18" customHeight="1">
      <c r="B42" s="25">
        <f t="shared" si="2"/>
        <v>38</v>
      </c>
      <c r="C42" s="157">
        <v>86</v>
      </c>
      <c r="D42" s="31" t="s">
        <v>252</v>
      </c>
      <c r="E42" s="154" t="s">
        <v>226</v>
      </c>
      <c r="F42" s="71"/>
      <c r="G42" s="57" t="s">
        <v>133</v>
      </c>
      <c r="H42" s="71"/>
      <c r="I42" s="69" t="s">
        <v>133</v>
      </c>
      <c r="J42" s="71"/>
      <c r="K42" s="71" t="s">
        <v>133</v>
      </c>
      <c r="L42" s="71"/>
      <c r="M42" s="71" t="s">
        <v>133</v>
      </c>
      <c r="N42" s="71"/>
      <c r="O42" s="71" t="s">
        <v>133</v>
      </c>
      <c r="P42" s="71"/>
      <c r="Q42" s="112" t="s">
        <v>133</v>
      </c>
      <c r="R42" s="71"/>
      <c r="S42" s="71">
        <v>5</v>
      </c>
      <c r="T42" s="71"/>
      <c r="U42" s="69" t="s">
        <v>133</v>
      </c>
      <c r="V42" s="27"/>
      <c r="W42" s="38">
        <f t="shared" si="3"/>
        <v>5</v>
      </c>
      <c r="X42" s="3"/>
    </row>
    <row r="43" spans="2:24" ht="18" customHeight="1">
      <c r="B43" s="25">
        <f t="shared" si="2"/>
        <v>39</v>
      </c>
      <c r="C43" s="99">
        <v>55</v>
      </c>
      <c r="D43" s="50" t="s">
        <v>87</v>
      </c>
      <c r="E43" s="107" t="s">
        <v>34</v>
      </c>
      <c r="F43" s="69"/>
      <c r="G43" s="70">
        <v>2</v>
      </c>
      <c r="H43" s="69"/>
      <c r="I43" s="69" t="s">
        <v>144</v>
      </c>
      <c r="J43" s="69"/>
      <c r="K43" s="70" t="s">
        <v>133</v>
      </c>
      <c r="L43" s="69"/>
      <c r="M43" s="69" t="s">
        <v>133</v>
      </c>
      <c r="N43" s="69"/>
      <c r="O43" s="69" t="s">
        <v>133</v>
      </c>
      <c r="P43" s="69"/>
      <c r="Q43" s="125" t="s">
        <v>133</v>
      </c>
      <c r="R43" s="69"/>
      <c r="S43" s="69" t="s">
        <v>133</v>
      </c>
      <c r="T43" s="69"/>
      <c r="U43" s="69" t="s">
        <v>133</v>
      </c>
      <c r="V43" s="27"/>
      <c r="W43" s="38">
        <f t="shared" si="3"/>
        <v>2</v>
      </c>
      <c r="X43" s="3"/>
    </row>
    <row r="44" spans="2:23" ht="18" customHeight="1">
      <c r="B44" s="25">
        <f t="shared" si="2"/>
        <v>40</v>
      </c>
      <c r="C44" s="118">
        <v>70</v>
      </c>
      <c r="D44" s="116" t="s">
        <v>225</v>
      </c>
      <c r="E44" s="106" t="s">
        <v>33</v>
      </c>
      <c r="F44" s="71"/>
      <c r="G44" s="57" t="s">
        <v>133</v>
      </c>
      <c r="H44" s="71"/>
      <c r="I44" s="69" t="s">
        <v>133</v>
      </c>
      <c r="J44" s="71"/>
      <c r="K44" s="71" t="s">
        <v>133</v>
      </c>
      <c r="L44" s="71"/>
      <c r="M44" s="71" t="s">
        <v>133</v>
      </c>
      <c r="N44" s="71"/>
      <c r="O44" s="71" t="s">
        <v>133</v>
      </c>
      <c r="P44" s="71"/>
      <c r="Q44" s="112">
        <v>0</v>
      </c>
      <c r="R44" s="71"/>
      <c r="S44" s="69" t="s">
        <v>133</v>
      </c>
      <c r="T44" s="71"/>
      <c r="U44" s="167">
        <v>1.5</v>
      </c>
      <c r="V44" s="27"/>
      <c r="W44" s="38">
        <f t="shared" si="3"/>
        <v>1.5</v>
      </c>
    </row>
    <row r="45" spans="2:23" ht="18" customHeight="1">
      <c r="B45" s="25">
        <f t="shared" si="2"/>
        <v>41</v>
      </c>
      <c r="C45" s="118">
        <v>40</v>
      </c>
      <c r="D45" s="116" t="s">
        <v>90</v>
      </c>
      <c r="E45" s="131" t="s">
        <v>34</v>
      </c>
      <c r="F45" s="71"/>
      <c r="G45" s="57">
        <v>0</v>
      </c>
      <c r="H45" s="71"/>
      <c r="I45" s="69" t="s">
        <v>144</v>
      </c>
      <c r="J45" s="71"/>
      <c r="K45" s="71" t="s">
        <v>133</v>
      </c>
      <c r="L45" s="71"/>
      <c r="M45" s="71" t="s">
        <v>133</v>
      </c>
      <c r="N45" s="71"/>
      <c r="O45" s="71" t="s">
        <v>133</v>
      </c>
      <c r="P45" s="71"/>
      <c r="Q45" s="69" t="s">
        <v>133</v>
      </c>
      <c r="R45" s="71"/>
      <c r="S45" s="69" t="s">
        <v>133</v>
      </c>
      <c r="T45" s="71"/>
      <c r="U45" s="167">
        <v>0</v>
      </c>
      <c r="V45" s="27"/>
      <c r="W45" s="38">
        <f t="shared" si="3"/>
        <v>0</v>
      </c>
    </row>
    <row r="46" spans="2:23" ht="18" customHeight="1">
      <c r="B46" s="25">
        <f t="shared" si="2"/>
        <v>41</v>
      </c>
      <c r="C46" s="99">
        <v>18</v>
      </c>
      <c r="D46" s="116" t="s">
        <v>94</v>
      </c>
      <c r="E46" s="131" t="s">
        <v>98</v>
      </c>
      <c r="F46" s="71"/>
      <c r="G46" s="57">
        <v>0</v>
      </c>
      <c r="H46" s="71"/>
      <c r="I46" s="69" t="s">
        <v>144</v>
      </c>
      <c r="J46" s="71"/>
      <c r="K46" s="71" t="s">
        <v>133</v>
      </c>
      <c r="L46" s="71"/>
      <c r="M46" s="71" t="s">
        <v>133</v>
      </c>
      <c r="N46" s="71"/>
      <c r="O46" s="71" t="s">
        <v>133</v>
      </c>
      <c r="P46" s="71"/>
      <c r="Q46" s="69" t="s">
        <v>133</v>
      </c>
      <c r="R46" s="71"/>
      <c r="S46" s="69" t="s">
        <v>133</v>
      </c>
      <c r="T46" s="71"/>
      <c r="U46" s="69" t="s">
        <v>133</v>
      </c>
      <c r="V46" s="27"/>
      <c r="W46" s="38">
        <f t="shared" si="3"/>
        <v>0</v>
      </c>
    </row>
    <row r="47" spans="2:23" ht="18" customHeight="1">
      <c r="B47" s="25">
        <f t="shared" si="2"/>
        <v>41</v>
      </c>
      <c r="C47" s="118">
        <v>36</v>
      </c>
      <c r="D47" s="116" t="s">
        <v>191</v>
      </c>
      <c r="E47" s="93" t="s">
        <v>40</v>
      </c>
      <c r="F47" s="71"/>
      <c r="G47" s="57">
        <v>0</v>
      </c>
      <c r="H47" s="71"/>
      <c r="I47" s="69" t="s">
        <v>144</v>
      </c>
      <c r="J47" s="71"/>
      <c r="K47" s="71" t="s">
        <v>133</v>
      </c>
      <c r="L47" s="71"/>
      <c r="M47" s="71" t="s">
        <v>133</v>
      </c>
      <c r="N47" s="71"/>
      <c r="O47" s="71" t="s">
        <v>133</v>
      </c>
      <c r="P47" s="71"/>
      <c r="Q47" s="69" t="s">
        <v>133</v>
      </c>
      <c r="R47" s="71"/>
      <c r="S47" s="69" t="s">
        <v>133</v>
      </c>
      <c r="T47" s="71"/>
      <c r="U47" s="69" t="s">
        <v>133</v>
      </c>
      <c r="V47" s="27"/>
      <c r="W47" s="38">
        <f t="shared" si="3"/>
        <v>0</v>
      </c>
    </row>
    <row r="48" spans="2:23" ht="18" customHeight="1">
      <c r="B48" s="25">
        <f t="shared" si="2"/>
        <v>41</v>
      </c>
      <c r="C48" s="118">
        <v>72</v>
      </c>
      <c r="D48" s="52" t="s">
        <v>211</v>
      </c>
      <c r="E48" s="106" t="s">
        <v>33</v>
      </c>
      <c r="F48" s="71"/>
      <c r="G48" s="57" t="s">
        <v>133</v>
      </c>
      <c r="H48" s="71"/>
      <c r="I48" s="69" t="s">
        <v>144</v>
      </c>
      <c r="J48" s="71"/>
      <c r="K48" s="71" t="s">
        <v>133</v>
      </c>
      <c r="L48" s="71"/>
      <c r="M48" s="71" t="s">
        <v>133</v>
      </c>
      <c r="N48" s="71"/>
      <c r="O48" s="71">
        <v>0</v>
      </c>
      <c r="P48" s="71"/>
      <c r="Q48" s="69" t="s">
        <v>133</v>
      </c>
      <c r="R48" s="71"/>
      <c r="S48" s="69" t="s">
        <v>133</v>
      </c>
      <c r="T48" s="71"/>
      <c r="U48" s="69" t="s">
        <v>133</v>
      </c>
      <c r="V48" s="27"/>
      <c r="W48" s="38">
        <f t="shared" si="3"/>
        <v>0</v>
      </c>
    </row>
    <row r="49" spans="2:23" ht="18" customHeight="1">
      <c r="B49" s="25">
        <f t="shared" si="2"/>
        <v>41</v>
      </c>
      <c r="C49" s="55">
        <v>22</v>
      </c>
      <c r="D49" s="32" t="s">
        <v>190</v>
      </c>
      <c r="E49" s="84" t="s">
        <v>41</v>
      </c>
      <c r="F49" s="71"/>
      <c r="G49" s="57" t="s">
        <v>133</v>
      </c>
      <c r="H49" s="71"/>
      <c r="I49" s="69" t="s">
        <v>133</v>
      </c>
      <c r="J49" s="71"/>
      <c r="K49" s="71" t="s">
        <v>133</v>
      </c>
      <c r="L49" s="71"/>
      <c r="M49" s="71">
        <v>0</v>
      </c>
      <c r="N49" s="71"/>
      <c r="O49" s="71" t="s">
        <v>133</v>
      </c>
      <c r="P49" s="71"/>
      <c r="Q49" s="69" t="s">
        <v>133</v>
      </c>
      <c r="R49" s="71"/>
      <c r="S49" s="69" t="s">
        <v>133</v>
      </c>
      <c r="T49" s="71"/>
      <c r="U49" s="69" t="s">
        <v>133</v>
      </c>
      <c r="V49" s="27"/>
      <c r="W49" s="38">
        <f t="shared" si="3"/>
        <v>0</v>
      </c>
    </row>
    <row r="50" spans="2:23" ht="18" customHeight="1">
      <c r="B50" s="25">
        <f t="shared" si="2"/>
        <v>41</v>
      </c>
      <c r="C50" s="54">
        <v>9</v>
      </c>
      <c r="D50" s="52" t="s">
        <v>104</v>
      </c>
      <c r="E50" s="51" t="s">
        <v>33</v>
      </c>
      <c r="F50" s="71"/>
      <c r="G50" s="57" t="s">
        <v>133</v>
      </c>
      <c r="H50" s="71"/>
      <c r="I50" s="69" t="s">
        <v>133</v>
      </c>
      <c r="J50" s="71"/>
      <c r="K50" s="71" t="s">
        <v>133</v>
      </c>
      <c r="L50" s="71"/>
      <c r="M50" s="71" t="s">
        <v>133</v>
      </c>
      <c r="N50" s="71"/>
      <c r="O50" s="71" t="s">
        <v>133</v>
      </c>
      <c r="P50" s="71"/>
      <c r="Q50" s="71">
        <v>0</v>
      </c>
      <c r="R50" s="71"/>
      <c r="S50" s="69" t="s">
        <v>133</v>
      </c>
      <c r="T50" s="71"/>
      <c r="U50" s="69" t="s">
        <v>133</v>
      </c>
      <c r="V50" s="27"/>
      <c r="W50" s="38">
        <f t="shared" si="3"/>
        <v>0</v>
      </c>
    </row>
    <row r="51" spans="2:23" ht="18" customHeight="1" thickBot="1">
      <c r="B51" s="128">
        <f>RANK(W51,$W$5:$W$51)</f>
        <v>41</v>
      </c>
      <c r="C51" s="135">
        <v>29</v>
      </c>
      <c r="D51" s="133" t="s">
        <v>263</v>
      </c>
      <c r="E51" s="169" t="s">
        <v>131</v>
      </c>
      <c r="F51" s="72"/>
      <c r="G51" s="73" t="s">
        <v>133</v>
      </c>
      <c r="H51" s="72"/>
      <c r="I51" s="136" t="s">
        <v>133</v>
      </c>
      <c r="J51" s="72"/>
      <c r="K51" s="72" t="s">
        <v>133</v>
      </c>
      <c r="L51" s="72"/>
      <c r="M51" s="72" t="s">
        <v>133</v>
      </c>
      <c r="N51" s="72"/>
      <c r="O51" s="72" t="s">
        <v>133</v>
      </c>
      <c r="P51" s="72"/>
      <c r="Q51" s="136" t="s">
        <v>133</v>
      </c>
      <c r="R51" s="72"/>
      <c r="S51" s="136" t="s">
        <v>133</v>
      </c>
      <c r="T51" s="72"/>
      <c r="U51" s="170">
        <v>0</v>
      </c>
      <c r="V51" s="41"/>
      <c r="W51" s="36">
        <f t="shared" si="3"/>
        <v>0</v>
      </c>
    </row>
    <row r="52" spans="2:23" ht="18" customHeight="1">
      <c r="B52" s="3"/>
      <c r="C52" s="63"/>
      <c r="D52" s="194" t="s">
        <v>162</v>
      </c>
      <c r="E52" s="194"/>
      <c r="F52" s="189"/>
      <c r="G52" s="3" t="s">
        <v>286</v>
      </c>
      <c r="I52" s="63"/>
      <c r="J52" s="61"/>
      <c r="K52" s="84"/>
      <c r="L52" s="90"/>
      <c r="M52" s="90"/>
      <c r="N52" s="84"/>
      <c r="O52" s="84"/>
      <c r="P52" s="84"/>
      <c r="Q52" s="84"/>
      <c r="V52" s="193" t="s">
        <v>285</v>
      </c>
      <c r="W52" s="193"/>
    </row>
    <row r="53" spans="1:10" ht="18" customHeight="1">
      <c r="A53" s="3"/>
      <c r="B53" s="3"/>
      <c r="C53" s="96"/>
      <c r="D53" s="95"/>
      <c r="E53" s="47"/>
      <c r="F53" s="47"/>
      <c r="G53" s="47"/>
      <c r="J53" s="47"/>
    </row>
    <row r="54" spans="1:10" ht="18" customHeight="1">
      <c r="A54" s="3"/>
      <c r="B54" s="3"/>
      <c r="C54" s="110"/>
      <c r="D54" s="91"/>
      <c r="E54" s="3"/>
      <c r="F54" s="47"/>
      <c r="G54" s="47"/>
      <c r="H54" s="3"/>
      <c r="I54" s="3"/>
      <c r="J54" s="47"/>
    </row>
    <row r="55" spans="1:10" ht="18" customHeight="1">
      <c r="A55" s="3"/>
      <c r="B55" s="3"/>
      <c r="C55" s="110"/>
      <c r="D55" s="91"/>
      <c r="E55" s="16"/>
      <c r="F55" s="47"/>
      <c r="G55" s="47"/>
      <c r="H55" s="3"/>
      <c r="I55" s="3"/>
      <c r="J55" s="47"/>
    </row>
    <row r="56" spans="1:15" ht="18" customHeight="1">
      <c r="A56" s="3"/>
      <c r="B56" s="3"/>
      <c r="C56" s="110"/>
      <c r="D56" s="91"/>
      <c r="E56" s="3"/>
      <c r="F56" s="47"/>
      <c r="G56" s="47"/>
      <c r="H56" s="3"/>
      <c r="I56" s="17"/>
      <c r="J56" s="47"/>
      <c r="O56" s="3"/>
    </row>
    <row r="57" spans="3:10" ht="18" customHeight="1">
      <c r="C57" s="110"/>
      <c r="D57" s="16"/>
      <c r="E57" s="91"/>
      <c r="F57" s="47"/>
      <c r="G57" s="47"/>
      <c r="H57" s="3"/>
      <c r="I57" s="3"/>
      <c r="J57" s="47"/>
    </row>
    <row r="58" spans="3:9" ht="18" customHeight="1">
      <c r="C58" s="110"/>
      <c r="D58" s="91"/>
      <c r="E58" s="16"/>
      <c r="F58" s="47"/>
      <c r="G58" s="47"/>
      <c r="H58" s="3"/>
      <c r="I58" s="3"/>
    </row>
    <row r="59" spans="3:9" ht="18" customHeight="1">
      <c r="C59" s="110"/>
      <c r="D59" s="16"/>
      <c r="E59" s="16"/>
      <c r="F59" s="47"/>
      <c r="G59" s="47"/>
      <c r="H59" s="3"/>
      <c r="I59" s="3"/>
    </row>
    <row r="60" spans="3:9" ht="18" customHeight="1">
      <c r="C60" s="110"/>
      <c r="D60" s="61"/>
      <c r="E60" s="3"/>
      <c r="F60" s="47"/>
      <c r="G60" s="47"/>
      <c r="H60" s="3"/>
      <c r="I60" s="3"/>
    </row>
    <row r="61" spans="3:9" ht="18" customHeight="1">
      <c r="C61" s="110"/>
      <c r="D61" s="16"/>
      <c r="E61" s="16"/>
      <c r="F61" s="47"/>
      <c r="G61" s="47"/>
      <c r="H61" s="3"/>
      <c r="I61" s="3"/>
    </row>
    <row r="62" spans="3:9" ht="18" customHeight="1">
      <c r="C62" s="110"/>
      <c r="D62" s="91"/>
      <c r="E62" s="153"/>
      <c r="F62" s="47"/>
      <c r="G62" s="47"/>
      <c r="H62" s="3"/>
      <c r="I62" s="3"/>
    </row>
    <row r="63" spans="3:9" ht="18" customHeight="1">
      <c r="C63" s="110"/>
      <c r="D63" s="91"/>
      <c r="E63" s="84"/>
      <c r="F63" s="47"/>
      <c r="G63" s="47"/>
      <c r="H63" s="3"/>
      <c r="I63" s="3"/>
    </row>
    <row r="64" spans="3:9" ht="18" customHeight="1">
      <c r="C64" s="110"/>
      <c r="D64" s="91"/>
      <c r="E64" s="3"/>
      <c r="F64" s="47"/>
      <c r="G64" s="47"/>
      <c r="H64" s="3"/>
      <c r="I64" s="3"/>
    </row>
    <row r="65" spans="3:9" ht="18" customHeight="1">
      <c r="C65" s="110"/>
      <c r="D65" s="91"/>
      <c r="E65" s="16"/>
      <c r="F65" s="47"/>
      <c r="G65" s="47"/>
      <c r="H65" s="3"/>
      <c r="I65" s="3"/>
    </row>
    <row r="66" spans="3:9" ht="18" customHeight="1">
      <c r="C66" s="110"/>
      <c r="D66" s="91"/>
      <c r="E66" s="16"/>
      <c r="F66" s="47"/>
      <c r="G66" s="47"/>
      <c r="H66" s="3"/>
      <c r="I66" s="3"/>
    </row>
    <row r="67" spans="3:9" ht="18" customHeight="1">
      <c r="C67" s="110"/>
      <c r="D67" s="91"/>
      <c r="E67" s="3"/>
      <c r="F67" s="47"/>
      <c r="G67" s="47"/>
      <c r="H67" s="3"/>
      <c r="I67" s="3"/>
    </row>
    <row r="68" spans="2:9" ht="18" customHeight="1">
      <c r="B68" s="3"/>
      <c r="C68" s="110"/>
      <c r="D68" s="61"/>
      <c r="E68" s="3"/>
      <c r="F68" s="47"/>
      <c r="G68" s="47"/>
      <c r="H68" s="3"/>
      <c r="I68" s="3"/>
    </row>
    <row r="69" spans="3:9" ht="18" customHeight="1">
      <c r="C69" s="110"/>
      <c r="D69" s="61"/>
      <c r="E69" s="16"/>
      <c r="F69" s="47"/>
      <c r="G69" s="47"/>
      <c r="H69" s="3"/>
      <c r="I69" s="3"/>
    </row>
    <row r="70" spans="3:9" ht="18" customHeight="1">
      <c r="C70" s="110"/>
      <c r="D70" s="61"/>
      <c r="E70" s="16"/>
      <c r="F70" s="47"/>
      <c r="G70" s="47"/>
      <c r="H70" s="3"/>
      <c r="I70" s="3"/>
    </row>
    <row r="71" spans="3:9" ht="18" customHeight="1">
      <c r="C71" s="110"/>
      <c r="D71" s="91"/>
      <c r="E71" s="16"/>
      <c r="F71" s="47"/>
      <c r="G71" s="47"/>
      <c r="H71" s="3"/>
      <c r="I71" s="3"/>
    </row>
    <row r="72" spans="3:9" ht="18" customHeight="1">
      <c r="C72" s="110"/>
      <c r="D72" s="91"/>
      <c r="E72" s="3"/>
      <c r="F72" s="47"/>
      <c r="G72" s="47"/>
      <c r="H72" s="3"/>
      <c r="I72" s="3"/>
    </row>
    <row r="73" spans="3:9" ht="18" customHeight="1">
      <c r="C73" s="110"/>
      <c r="D73" s="91"/>
      <c r="E73" s="16"/>
      <c r="F73" s="94"/>
      <c r="G73" s="94"/>
      <c r="H73" s="3"/>
      <c r="I73" s="3"/>
    </row>
    <row r="74" spans="3:9" ht="18" customHeight="1">
      <c r="C74" s="110"/>
      <c r="D74" s="91"/>
      <c r="E74" s="3"/>
      <c r="F74" s="94"/>
      <c r="G74" s="94"/>
      <c r="H74" s="3"/>
      <c r="I74" s="3"/>
    </row>
    <row r="75" spans="3:9" ht="18" customHeight="1">
      <c r="C75" s="110"/>
      <c r="D75" s="91"/>
      <c r="E75" s="3"/>
      <c r="F75" s="94"/>
      <c r="G75" s="47"/>
      <c r="H75" s="3"/>
      <c r="I75" s="3"/>
    </row>
    <row r="76" spans="3:7" ht="18" customHeight="1">
      <c r="C76" s="96"/>
      <c r="D76" s="92"/>
      <c r="E76" s="47"/>
      <c r="F76" s="3"/>
      <c r="G76" s="3"/>
    </row>
    <row r="77" spans="3:5" ht="18" customHeight="1">
      <c r="C77" s="96"/>
      <c r="D77" s="95"/>
      <c r="E77" s="47"/>
    </row>
    <row r="78" spans="3:5" ht="18" customHeight="1">
      <c r="C78" s="110"/>
      <c r="D78" s="95"/>
      <c r="E78" s="47"/>
    </row>
    <row r="79" spans="3:5" ht="18" customHeight="1">
      <c r="C79" s="110"/>
      <c r="D79" s="95"/>
      <c r="E79" s="47"/>
    </row>
    <row r="80" spans="3:5" ht="18" customHeight="1">
      <c r="C80" s="3"/>
      <c r="D80" s="3"/>
      <c r="E80" s="3"/>
    </row>
    <row r="81" spans="3:5" ht="18" customHeight="1">
      <c r="C81" s="3"/>
      <c r="D81" s="3"/>
      <c r="E81" s="3"/>
    </row>
    <row r="82" spans="3:5" ht="18" customHeight="1">
      <c r="C82" s="3"/>
      <c r="D82" s="3"/>
      <c r="E82" s="3"/>
    </row>
    <row r="83" spans="3:5" ht="18" customHeight="1">
      <c r="C83" s="3"/>
      <c r="D83" s="3"/>
      <c r="E83" s="3"/>
    </row>
    <row r="84" spans="3:5" ht="18" customHeight="1">
      <c r="C84" s="3"/>
      <c r="D84" s="3"/>
      <c r="E84" s="3"/>
    </row>
    <row r="85" spans="3:5" ht="18" customHeight="1">
      <c r="C85" s="3"/>
      <c r="D85" s="3"/>
      <c r="E85" s="3"/>
    </row>
    <row r="86" spans="3:5" ht="18" customHeight="1">
      <c r="C86" s="3"/>
      <c r="D86" s="3"/>
      <c r="E86" s="3"/>
    </row>
    <row r="87" spans="3:5" ht="18" customHeight="1">
      <c r="C87" s="3"/>
      <c r="D87" s="3"/>
      <c r="E87" s="3"/>
    </row>
  </sheetData>
  <sheetProtection/>
  <mergeCells count="4">
    <mergeCell ref="A1:D2"/>
    <mergeCell ref="H1:W2"/>
    <mergeCell ref="D52:E52"/>
    <mergeCell ref="V52:W52"/>
  </mergeCells>
  <dataValidations count="3">
    <dataValidation allowBlank="1" showInputMessage="1" showErrorMessage="1" imeMode="off" sqref="I57 F53:G75 E76:E79 I27 G5:G12 G14:G18 M45:M51 M15:M19 K12:K14 M13 M22:M23 C21 Q17:Q18 M10 I22:I23 O18:O21 Q10 S10 S12:S13 I15:I17 I19:I20 I32 G21:G28 Q12:Q15 Q21:Q22 C76:C79 E53 S22:S23 S15 S17:S18 C50:C51 U21:U23 K17:K51 U10:U19 G30:G51 J53:J57 L52:M52"/>
    <dataValidation allowBlank="1" showInputMessage="1" showErrorMessage="1" imeMode="hiragana" sqref="D15 D24:D25 D41 D43 D33:D35 D47 D38 D30 D7:D9 D72:D75 D52:D54"/>
    <dataValidation allowBlank="1" showInputMessage="1" showErrorMessage="1" imeMode="on" sqref="D16:D18 D20 D36:D37 D10 D5:D6 D22:D23 D55:D71 D49 D40 J52"/>
  </dataValidations>
  <printOptions/>
  <pageMargins left="0.12" right="0.2" top="0.16" bottom="0.14" header="0.13" footer="0.13"/>
  <pageSetup orientation="landscape" paperSize="9" scale="95" r:id="rId1"/>
  <rowBreaks count="1" manualBreakCount="1">
    <brk id="5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V8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Y22" sqref="Y22"/>
    </sheetView>
  </sheetViews>
  <sheetFormatPr defaultColWidth="9.00390625" defaultRowHeight="18" customHeight="1"/>
  <cols>
    <col min="1" max="1" width="1.625" style="1" customWidth="1"/>
    <col min="2" max="2" width="5.625" style="1" customWidth="1"/>
    <col min="3" max="3" width="3.625" style="1" customWidth="1"/>
    <col min="4" max="4" width="19.125" style="1" customWidth="1"/>
    <col min="5" max="5" width="30.625" style="1" customWidth="1"/>
    <col min="6" max="21" width="5.375" style="1" customWidth="1"/>
    <col min="22" max="22" width="5.625" style="1" customWidth="1"/>
    <col min="23" max="23" width="6.625" style="1" customWidth="1"/>
    <col min="24" max="25" width="4.25390625" style="1" customWidth="1"/>
    <col min="26" max="16384" width="9.00390625" style="1" customWidth="1"/>
  </cols>
  <sheetData>
    <row r="1" spans="1:23" ht="18" customHeight="1">
      <c r="A1" s="191" t="s">
        <v>126</v>
      </c>
      <c r="B1" s="191"/>
      <c r="C1" s="191"/>
      <c r="D1" s="191"/>
      <c r="H1" s="192" t="s">
        <v>19</v>
      </c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</row>
    <row r="2" spans="1:24" ht="18" customHeight="1" thickBot="1">
      <c r="A2" s="191"/>
      <c r="B2" s="191"/>
      <c r="C2" s="191"/>
      <c r="D2" s="191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3"/>
    </row>
    <row r="3" spans="1:24" ht="18" customHeight="1">
      <c r="A3" s="2"/>
      <c r="B3" s="11"/>
      <c r="C3" s="8"/>
      <c r="D3" s="23"/>
      <c r="E3" s="6"/>
      <c r="F3" s="7" t="s">
        <v>228</v>
      </c>
      <c r="G3" s="8"/>
      <c r="H3" s="7" t="s">
        <v>229</v>
      </c>
      <c r="I3" s="8"/>
      <c r="J3" s="7" t="s">
        <v>230</v>
      </c>
      <c r="K3" s="8"/>
      <c r="L3" s="7" t="s">
        <v>231</v>
      </c>
      <c r="M3" s="8"/>
      <c r="N3" s="7" t="s">
        <v>232</v>
      </c>
      <c r="O3" s="9"/>
      <c r="P3" s="7" t="s">
        <v>233</v>
      </c>
      <c r="Q3" s="9"/>
      <c r="R3" s="7" t="s">
        <v>234</v>
      </c>
      <c r="S3" s="18"/>
      <c r="T3" s="7" t="s">
        <v>235</v>
      </c>
      <c r="U3" s="18"/>
      <c r="V3" s="20" t="s">
        <v>236</v>
      </c>
      <c r="W3" s="10"/>
      <c r="X3" s="86"/>
    </row>
    <row r="4" spans="1:24" ht="18" customHeight="1" thickBot="1">
      <c r="A4" s="2"/>
      <c r="B4" s="13" t="s">
        <v>237</v>
      </c>
      <c r="C4" s="26" t="s">
        <v>17</v>
      </c>
      <c r="D4" s="26" t="s">
        <v>238</v>
      </c>
      <c r="E4" s="14" t="s">
        <v>239</v>
      </c>
      <c r="F4" s="15" t="s">
        <v>240</v>
      </c>
      <c r="G4" s="15" t="s">
        <v>241</v>
      </c>
      <c r="H4" s="15" t="s">
        <v>240</v>
      </c>
      <c r="I4" s="15" t="s">
        <v>241</v>
      </c>
      <c r="J4" s="15" t="s">
        <v>240</v>
      </c>
      <c r="K4" s="15" t="s">
        <v>241</v>
      </c>
      <c r="L4" s="15" t="s">
        <v>240</v>
      </c>
      <c r="M4" s="15" t="s">
        <v>241</v>
      </c>
      <c r="N4" s="15" t="s">
        <v>240</v>
      </c>
      <c r="O4" s="15" t="s">
        <v>241</v>
      </c>
      <c r="P4" s="15" t="s">
        <v>240</v>
      </c>
      <c r="Q4" s="15" t="s">
        <v>241</v>
      </c>
      <c r="R4" s="15" t="s">
        <v>240</v>
      </c>
      <c r="S4" s="120" t="s">
        <v>241</v>
      </c>
      <c r="T4" s="15" t="s">
        <v>240</v>
      </c>
      <c r="U4" s="120" t="s">
        <v>241</v>
      </c>
      <c r="V4" s="19" t="s">
        <v>242</v>
      </c>
      <c r="W4" s="89" t="s">
        <v>243</v>
      </c>
      <c r="X4" s="87"/>
    </row>
    <row r="5" spans="2:24" ht="18" customHeight="1">
      <c r="B5" s="25">
        <f aca="true" t="shared" si="0" ref="B5:B16">RANK(W5,$W$5:$W$53)</f>
        <v>1</v>
      </c>
      <c r="C5" s="111">
        <v>3</v>
      </c>
      <c r="D5" s="103" t="s">
        <v>107</v>
      </c>
      <c r="E5" s="146" t="s">
        <v>120</v>
      </c>
      <c r="F5" s="78"/>
      <c r="G5" s="186">
        <v>11</v>
      </c>
      <c r="H5" s="78">
        <v>3</v>
      </c>
      <c r="I5" s="102">
        <v>22</v>
      </c>
      <c r="J5" s="78">
        <v>3</v>
      </c>
      <c r="K5" s="102">
        <v>25</v>
      </c>
      <c r="L5" s="78"/>
      <c r="M5" s="102">
        <v>22</v>
      </c>
      <c r="N5" s="78">
        <v>3</v>
      </c>
      <c r="O5" s="78">
        <v>6</v>
      </c>
      <c r="P5" s="78">
        <v>3</v>
      </c>
      <c r="Q5" s="78">
        <v>22</v>
      </c>
      <c r="R5" s="78"/>
      <c r="S5" s="78">
        <v>20</v>
      </c>
      <c r="T5" s="78"/>
      <c r="U5" s="119">
        <v>33</v>
      </c>
      <c r="V5" s="21"/>
      <c r="W5" s="12">
        <f>SUM(F5:U5)-V5-11</f>
        <v>162</v>
      </c>
      <c r="X5" s="3"/>
    </row>
    <row r="6" spans="2:24" ht="18" customHeight="1">
      <c r="B6" s="109">
        <f t="shared" si="0"/>
        <v>2</v>
      </c>
      <c r="C6" s="99">
        <v>39</v>
      </c>
      <c r="D6" s="31" t="s">
        <v>102</v>
      </c>
      <c r="E6" s="52" t="s">
        <v>41</v>
      </c>
      <c r="F6" s="69"/>
      <c r="G6" s="70">
        <v>16</v>
      </c>
      <c r="H6" s="69"/>
      <c r="I6" s="70">
        <v>20</v>
      </c>
      <c r="J6" s="69"/>
      <c r="K6" s="70">
        <v>20</v>
      </c>
      <c r="L6" s="69"/>
      <c r="M6" s="188">
        <v>15</v>
      </c>
      <c r="N6" s="69"/>
      <c r="O6" s="69">
        <v>25</v>
      </c>
      <c r="P6" s="69"/>
      <c r="Q6" s="69">
        <v>18</v>
      </c>
      <c r="R6" s="69"/>
      <c r="S6" s="69">
        <v>15</v>
      </c>
      <c r="T6" s="69"/>
      <c r="U6" s="75">
        <v>18</v>
      </c>
      <c r="V6" s="21"/>
      <c r="W6" s="12">
        <f>SUM(F6:U6)-V6-15</f>
        <v>132</v>
      </c>
      <c r="X6" s="3"/>
    </row>
    <row r="7" spans="2:24" ht="18" customHeight="1">
      <c r="B7" s="109">
        <f t="shared" si="0"/>
        <v>3</v>
      </c>
      <c r="C7" s="99">
        <v>4</v>
      </c>
      <c r="D7" s="31" t="s">
        <v>122</v>
      </c>
      <c r="E7" s="52" t="s">
        <v>40</v>
      </c>
      <c r="F7" s="69"/>
      <c r="G7" s="70">
        <v>18</v>
      </c>
      <c r="H7" s="69"/>
      <c r="I7" s="70">
        <v>18</v>
      </c>
      <c r="J7" s="69"/>
      <c r="K7" s="188">
        <v>10</v>
      </c>
      <c r="L7" s="69"/>
      <c r="M7" s="70">
        <v>20</v>
      </c>
      <c r="N7" s="69"/>
      <c r="O7" s="69">
        <v>18</v>
      </c>
      <c r="P7" s="69"/>
      <c r="Q7" s="69">
        <v>16</v>
      </c>
      <c r="R7" s="69"/>
      <c r="S7" s="69">
        <v>18</v>
      </c>
      <c r="T7" s="69"/>
      <c r="U7" s="75">
        <v>15</v>
      </c>
      <c r="V7" s="21"/>
      <c r="W7" s="12">
        <f>SUM(F7:U7)-V7-10</f>
        <v>123</v>
      </c>
      <c r="X7" s="88"/>
    </row>
    <row r="8" spans="2:24" ht="18" customHeight="1">
      <c r="B8" s="109">
        <f t="shared" si="0"/>
        <v>4</v>
      </c>
      <c r="C8" s="99">
        <v>20</v>
      </c>
      <c r="D8" s="31" t="s">
        <v>101</v>
      </c>
      <c r="E8" s="52" t="s">
        <v>33</v>
      </c>
      <c r="F8" s="69"/>
      <c r="G8" s="70">
        <v>20</v>
      </c>
      <c r="H8" s="69"/>
      <c r="I8" s="188">
        <v>14</v>
      </c>
      <c r="J8" s="69"/>
      <c r="K8" s="70">
        <v>16</v>
      </c>
      <c r="L8" s="69"/>
      <c r="M8" s="70">
        <v>16</v>
      </c>
      <c r="N8" s="69"/>
      <c r="O8" s="69">
        <v>15</v>
      </c>
      <c r="P8" s="69"/>
      <c r="Q8" s="69">
        <v>14</v>
      </c>
      <c r="R8" s="69"/>
      <c r="S8" s="69">
        <v>16</v>
      </c>
      <c r="T8" s="69"/>
      <c r="U8" s="75">
        <v>24</v>
      </c>
      <c r="V8" s="21"/>
      <c r="W8" s="12">
        <f>SUM(F8:U8)-V8-14</f>
        <v>121</v>
      </c>
      <c r="X8" s="3"/>
    </row>
    <row r="9" spans="2:24" ht="18" customHeight="1">
      <c r="B9" s="109">
        <f t="shared" si="0"/>
        <v>5</v>
      </c>
      <c r="C9" s="99">
        <v>15</v>
      </c>
      <c r="D9" s="31" t="s">
        <v>108</v>
      </c>
      <c r="E9" s="52" t="s">
        <v>163</v>
      </c>
      <c r="F9" s="69"/>
      <c r="G9" s="70">
        <v>10</v>
      </c>
      <c r="H9" s="69"/>
      <c r="I9" s="70">
        <v>0</v>
      </c>
      <c r="J9" s="69"/>
      <c r="K9" s="70">
        <v>15</v>
      </c>
      <c r="L9" s="69"/>
      <c r="M9" s="70">
        <v>18</v>
      </c>
      <c r="N9" s="69"/>
      <c r="O9" s="69">
        <v>9</v>
      </c>
      <c r="P9" s="69"/>
      <c r="Q9" s="69">
        <v>25</v>
      </c>
      <c r="R9" s="69"/>
      <c r="S9" s="69">
        <v>22</v>
      </c>
      <c r="T9" s="69"/>
      <c r="U9" s="75">
        <v>4.5</v>
      </c>
      <c r="V9" s="21"/>
      <c r="W9" s="12">
        <f>SUM(F9:U9)-V9</f>
        <v>103.5</v>
      </c>
      <c r="X9" s="88"/>
    </row>
    <row r="10" spans="2:24" ht="18" customHeight="1">
      <c r="B10" s="109">
        <f t="shared" si="0"/>
        <v>6</v>
      </c>
      <c r="C10" s="99">
        <v>43</v>
      </c>
      <c r="D10" s="31" t="s">
        <v>99</v>
      </c>
      <c r="E10" s="52" t="s">
        <v>66</v>
      </c>
      <c r="F10" s="69">
        <v>3</v>
      </c>
      <c r="G10" s="70">
        <v>25</v>
      </c>
      <c r="H10" s="69"/>
      <c r="I10" s="70">
        <v>0</v>
      </c>
      <c r="J10" s="69"/>
      <c r="K10" s="70">
        <v>3</v>
      </c>
      <c r="L10" s="69">
        <v>3</v>
      </c>
      <c r="M10" s="70">
        <v>0</v>
      </c>
      <c r="N10" s="69"/>
      <c r="O10" s="69" t="s">
        <v>133</v>
      </c>
      <c r="P10" s="69"/>
      <c r="Q10" s="69">
        <v>0</v>
      </c>
      <c r="R10" s="69">
        <v>3</v>
      </c>
      <c r="S10" s="69">
        <v>25</v>
      </c>
      <c r="T10" s="69">
        <v>3</v>
      </c>
      <c r="U10" s="75">
        <v>37.5</v>
      </c>
      <c r="V10" s="21"/>
      <c r="W10" s="12">
        <f>SUM(F10:U10)-V10</f>
        <v>102.5</v>
      </c>
      <c r="X10" s="3"/>
    </row>
    <row r="11" spans="2:24" ht="18" customHeight="1">
      <c r="B11" s="109">
        <f t="shared" si="0"/>
        <v>7</v>
      </c>
      <c r="C11" s="99">
        <v>36</v>
      </c>
      <c r="D11" s="31" t="s">
        <v>114</v>
      </c>
      <c r="E11" s="52" t="s">
        <v>40</v>
      </c>
      <c r="F11" s="69"/>
      <c r="G11" s="70">
        <v>4</v>
      </c>
      <c r="H11" s="69"/>
      <c r="I11" s="70">
        <v>9</v>
      </c>
      <c r="J11" s="69"/>
      <c r="K11" s="188">
        <v>2</v>
      </c>
      <c r="L11" s="69"/>
      <c r="M11" s="70">
        <v>11</v>
      </c>
      <c r="N11" s="69"/>
      <c r="O11" s="69">
        <v>16</v>
      </c>
      <c r="P11" s="69"/>
      <c r="Q11" s="69">
        <v>12</v>
      </c>
      <c r="R11" s="69"/>
      <c r="S11" s="69">
        <v>13</v>
      </c>
      <c r="T11" s="69"/>
      <c r="U11" s="75">
        <v>16.5</v>
      </c>
      <c r="V11" s="21"/>
      <c r="W11" s="12">
        <f>SUM(F11:U11)-V11-2</f>
        <v>81.5</v>
      </c>
      <c r="X11" s="3"/>
    </row>
    <row r="12" spans="2:24" ht="18" customHeight="1">
      <c r="B12" s="109">
        <f t="shared" si="0"/>
        <v>8</v>
      </c>
      <c r="C12" s="99">
        <v>18</v>
      </c>
      <c r="D12" s="31" t="s">
        <v>112</v>
      </c>
      <c r="E12" s="52" t="s">
        <v>41</v>
      </c>
      <c r="F12" s="69"/>
      <c r="G12" s="70">
        <v>6</v>
      </c>
      <c r="H12" s="69"/>
      <c r="I12" s="70">
        <v>15</v>
      </c>
      <c r="J12" s="69"/>
      <c r="K12" s="70">
        <v>0</v>
      </c>
      <c r="L12" s="69"/>
      <c r="M12" s="70">
        <v>10</v>
      </c>
      <c r="N12" s="69"/>
      <c r="O12" s="69">
        <v>22</v>
      </c>
      <c r="P12" s="69"/>
      <c r="Q12" s="69">
        <v>15</v>
      </c>
      <c r="R12" s="69"/>
      <c r="S12" s="69">
        <v>4</v>
      </c>
      <c r="T12" s="69"/>
      <c r="U12" s="75">
        <v>3</v>
      </c>
      <c r="V12" s="21"/>
      <c r="W12" s="12">
        <f>SUM(F12:U12)-V12</f>
        <v>75</v>
      </c>
      <c r="X12" s="3"/>
    </row>
    <row r="13" spans="2:24" ht="18" customHeight="1">
      <c r="B13" s="109">
        <f t="shared" si="0"/>
        <v>9</v>
      </c>
      <c r="C13" s="99">
        <v>38</v>
      </c>
      <c r="D13" s="31" t="s">
        <v>109</v>
      </c>
      <c r="E13" s="52" t="s">
        <v>41</v>
      </c>
      <c r="F13" s="69"/>
      <c r="G13" s="70">
        <v>9</v>
      </c>
      <c r="H13" s="69"/>
      <c r="I13" s="70">
        <v>16</v>
      </c>
      <c r="J13" s="69"/>
      <c r="K13" s="70">
        <v>14</v>
      </c>
      <c r="L13" s="69"/>
      <c r="M13" s="70" t="s">
        <v>133</v>
      </c>
      <c r="N13" s="69"/>
      <c r="O13" s="69" t="s">
        <v>133</v>
      </c>
      <c r="P13" s="69"/>
      <c r="Q13" s="69" t="s">
        <v>133</v>
      </c>
      <c r="R13" s="69"/>
      <c r="S13" s="69" t="s">
        <v>133</v>
      </c>
      <c r="T13" s="69"/>
      <c r="U13" s="75">
        <v>21</v>
      </c>
      <c r="V13" s="21"/>
      <c r="W13" s="12">
        <f>SUM(F13:U13)-V13</f>
        <v>60</v>
      </c>
      <c r="X13" s="3"/>
    </row>
    <row r="14" spans="2:24" ht="18" customHeight="1">
      <c r="B14" s="109">
        <f t="shared" si="0"/>
        <v>10</v>
      </c>
      <c r="C14" s="99">
        <v>28</v>
      </c>
      <c r="D14" s="31" t="s">
        <v>110</v>
      </c>
      <c r="E14" s="52" t="s">
        <v>34</v>
      </c>
      <c r="F14" s="69"/>
      <c r="G14" s="70">
        <v>8</v>
      </c>
      <c r="H14" s="69"/>
      <c r="I14" s="70">
        <v>10</v>
      </c>
      <c r="J14" s="69"/>
      <c r="K14" s="70" t="s">
        <v>144</v>
      </c>
      <c r="L14" s="69"/>
      <c r="M14" s="70">
        <v>9</v>
      </c>
      <c r="N14" s="69"/>
      <c r="O14" s="69">
        <v>14</v>
      </c>
      <c r="P14" s="69"/>
      <c r="Q14" s="69">
        <v>6</v>
      </c>
      <c r="R14" s="69"/>
      <c r="S14" s="69">
        <v>3</v>
      </c>
      <c r="T14" s="69"/>
      <c r="U14" s="75">
        <v>9</v>
      </c>
      <c r="V14" s="21"/>
      <c r="W14" s="12">
        <f>SUM(F14:U14)-V14</f>
        <v>59</v>
      </c>
      <c r="X14" s="3"/>
    </row>
    <row r="15" spans="2:24" ht="18" customHeight="1">
      <c r="B15" s="109">
        <f t="shared" si="0"/>
        <v>11</v>
      </c>
      <c r="C15" s="99">
        <v>17</v>
      </c>
      <c r="D15" s="31" t="s">
        <v>100</v>
      </c>
      <c r="E15" s="52" t="s">
        <v>119</v>
      </c>
      <c r="F15" s="69"/>
      <c r="G15" s="70">
        <v>22</v>
      </c>
      <c r="H15" s="69"/>
      <c r="I15" s="70">
        <v>25</v>
      </c>
      <c r="J15" s="69"/>
      <c r="K15" s="70" t="s">
        <v>144</v>
      </c>
      <c r="L15" s="69"/>
      <c r="M15" s="70" t="s">
        <v>133</v>
      </c>
      <c r="N15" s="69"/>
      <c r="O15" s="69" t="s">
        <v>133</v>
      </c>
      <c r="P15" s="69"/>
      <c r="Q15" s="69">
        <v>11</v>
      </c>
      <c r="R15" s="69"/>
      <c r="S15" s="69" t="s">
        <v>133</v>
      </c>
      <c r="T15" s="69"/>
      <c r="U15" s="69" t="s">
        <v>133</v>
      </c>
      <c r="V15" s="21"/>
      <c r="W15" s="12">
        <f>SUM(F15:U15)-V15</f>
        <v>58</v>
      </c>
      <c r="X15" s="3"/>
    </row>
    <row r="16" spans="2:24" ht="18" customHeight="1">
      <c r="B16" s="109">
        <f t="shared" si="0"/>
        <v>12</v>
      </c>
      <c r="C16" s="99">
        <v>44</v>
      </c>
      <c r="D16" s="31" t="s">
        <v>105</v>
      </c>
      <c r="E16" s="52" t="s">
        <v>34</v>
      </c>
      <c r="F16" s="69"/>
      <c r="G16" s="70">
        <v>13</v>
      </c>
      <c r="H16" s="69"/>
      <c r="I16" s="70">
        <v>8</v>
      </c>
      <c r="J16" s="69"/>
      <c r="K16" s="70">
        <v>6</v>
      </c>
      <c r="L16" s="69"/>
      <c r="M16" s="70">
        <v>13</v>
      </c>
      <c r="N16" s="69"/>
      <c r="O16" s="69" t="s">
        <v>133</v>
      </c>
      <c r="P16" s="69"/>
      <c r="Q16" s="69">
        <v>13</v>
      </c>
      <c r="R16" s="69"/>
      <c r="S16" s="69">
        <v>2</v>
      </c>
      <c r="T16" s="69"/>
      <c r="U16" s="69" t="s">
        <v>133</v>
      </c>
      <c r="V16" s="21"/>
      <c r="W16" s="12">
        <f>SUM(F16:U16)-V16</f>
        <v>55</v>
      </c>
      <c r="X16" s="3"/>
    </row>
    <row r="17" spans="2:24" ht="18" customHeight="1">
      <c r="B17" s="109">
        <f aca="true" t="shared" si="1" ref="B17:B36">RANK(W17,$W$5:$W$53)</f>
        <v>13</v>
      </c>
      <c r="C17" s="99">
        <v>16</v>
      </c>
      <c r="D17" s="31" t="s">
        <v>103</v>
      </c>
      <c r="E17" s="52" t="s">
        <v>66</v>
      </c>
      <c r="F17" s="69"/>
      <c r="G17" s="70">
        <v>15</v>
      </c>
      <c r="H17" s="69"/>
      <c r="I17" s="70">
        <v>12</v>
      </c>
      <c r="J17" s="69"/>
      <c r="K17" s="70">
        <v>13</v>
      </c>
      <c r="L17" s="69"/>
      <c r="M17" s="70">
        <v>12</v>
      </c>
      <c r="N17" s="69"/>
      <c r="O17" s="69" t="s">
        <v>133</v>
      </c>
      <c r="P17" s="69"/>
      <c r="Q17" s="69">
        <v>0</v>
      </c>
      <c r="R17" s="69"/>
      <c r="S17" s="69" t="s">
        <v>133</v>
      </c>
      <c r="T17" s="69"/>
      <c r="U17" s="69" t="s">
        <v>133</v>
      </c>
      <c r="V17" s="21"/>
      <c r="W17" s="12">
        <f aca="true" t="shared" si="2" ref="W17:W36">SUM(F17:U17)-V17</f>
        <v>52</v>
      </c>
      <c r="X17" s="3"/>
    </row>
    <row r="18" spans="2:24" ht="18" customHeight="1">
      <c r="B18" s="109">
        <f t="shared" si="1"/>
        <v>13</v>
      </c>
      <c r="C18" s="99">
        <v>25</v>
      </c>
      <c r="D18" s="31" t="s">
        <v>156</v>
      </c>
      <c r="E18" s="52" t="s">
        <v>159</v>
      </c>
      <c r="F18" s="69"/>
      <c r="G18" s="70" t="s">
        <v>144</v>
      </c>
      <c r="H18" s="69"/>
      <c r="I18" s="70">
        <v>7</v>
      </c>
      <c r="J18" s="69"/>
      <c r="K18" s="70">
        <v>11</v>
      </c>
      <c r="L18" s="69"/>
      <c r="M18" s="70">
        <v>14</v>
      </c>
      <c r="N18" s="69"/>
      <c r="O18" s="69" t="s">
        <v>133</v>
      </c>
      <c r="P18" s="69"/>
      <c r="Q18" s="69">
        <v>20</v>
      </c>
      <c r="R18" s="69"/>
      <c r="S18" s="69" t="s">
        <v>133</v>
      </c>
      <c r="T18" s="69"/>
      <c r="U18" s="69" t="s">
        <v>133</v>
      </c>
      <c r="V18" s="21"/>
      <c r="W18" s="12">
        <f t="shared" si="2"/>
        <v>52</v>
      </c>
      <c r="X18" s="3"/>
    </row>
    <row r="19" spans="2:24" ht="18" customHeight="1">
      <c r="B19" s="109">
        <f t="shared" si="1"/>
        <v>15</v>
      </c>
      <c r="C19" s="99">
        <v>7</v>
      </c>
      <c r="D19" s="31" t="s">
        <v>106</v>
      </c>
      <c r="E19" s="52" t="s">
        <v>34</v>
      </c>
      <c r="F19" s="69"/>
      <c r="G19" s="70">
        <v>12</v>
      </c>
      <c r="H19" s="69"/>
      <c r="I19" s="70">
        <v>11</v>
      </c>
      <c r="J19" s="69"/>
      <c r="K19" s="70">
        <v>18</v>
      </c>
      <c r="L19" s="69"/>
      <c r="M19" s="70">
        <v>0</v>
      </c>
      <c r="N19" s="69"/>
      <c r="O19" s="69">
        <v>5</v>
      </c>
      <c r="P19" s="69"/>
      <c r="Q19" s="69">
        <v>5</v>
      </c>
      <c r="R19" s="69"/>
      <c r="S19" s="69">
        <v>0</v>
      </c>
      <c r="T19" s="69"/>
      <c r="U19" s="69" t="s">
        <v>133</v>
      </c>
      <c r="V19" s="21"/>
      <c r="W19" s="12">
        <f t="shared" si="2"/>
        <v>51</v>
      </c>
      <c r="X19" s="3"/>
    </row>
    <row r="20" spans="2:24" ht="18" customHeight="1">
      <c r="B20" s="109">
        <f t="shared" si="1"/>
        <v>16</v>
      </c>
      <c r="C20" s="99">
        <v>24</v>
      </c>
      <c r="D20" s="31" t="s">
        <v>116</v>
      </c>
      <c r="E20" s="52" t="s">
        <v>33</v>
      </c>
      <c r="F20" s="69"/>
      <c r="G20" s="70">
        <v>2</v>
      </c>
      <c r="H20" s="69"/>
      <c r="I20" s="70" t="s">
        <v>144</v>
      </c>
      <c r="J20" s="69"/>
      <c r="K20" s="70">
        <v>12</v>
      </c>
      <c r="L20" s="69"/>
      <c r="M20" s="70">
        <v>0</v>
      </c>
      <c r="N20" s="69"/>
      <c r="O20" s="69">
        <v>11</v>
      </c>
      <c r="P20" s="69"/>
      <c r="Q20" s="69">
        <v>0</v>
      </c>
      <c r="R20" s="69"/>
      <c r="S20" s="69">
        <v>11</v>
      </c>
      <c r="T20" s="69"/>
      <c r="U20" s="75">
        <v>10.5</v>
      </c>
      <c r="V20" s="21"/>
      <c r="W20" s="12">
        <f t="shared" si="2"/>
        <v>46.5</v>
      </c>
      <c r="X20" s="3"/>
    </row>
    <row r="21" spans="2:24" ht="18" customHeight="1">
      <c r="B21" s="109">
        <f t="shared" si="1"/>
        <v>17</v>
      </c>
      <c r="C21" s="99">
        <v>27</v>
      </c>
      <c r="D21" s="31" t="s">
        <v>23</v>
      </c>
      <c r="E21" s="52" t="s">
        <v>167</v>
      </c>
      <c r="F21" s="69"/>
      <c r="G21" s="70" t="s">
        <v>144</v>
      </c>
      <c r="H21" s="69"/>
      <c r="I21" s="70" t="s">
        <v>144</v>
      </c>
      <c r="J21" s="69"/>
      <c r="K21" s="70">
        <v>5</v>
      </c>
      <c r="L21" s="69"/>
      <c r="M21" s="70">
        <v>4</v>
      </c>
      <c r="N21" s="69"/>
      <c r="O21" s="69">
        <v>8</v>
      </c>
      <c r="P21" s="69"/>
      <c r="Q21" s="69">
        <v>10</v>
      </c>
      <c r="R21" s="69"/>
      <c r="S21" s="69">
        <v>10</v>
      </c>
      <c r="T21" s="69"/>
      <c r="U21" s="69" t="s">
        <v>133</v>
      </c>
      <c r="V21" s="21"/>
      <c r="W21" s="12">
        <f t="shared" si="2"/>
        <v>37</v>
      </c>
      <c r="X21" s="3"/>
    </row>
    <row r="22" spans="2:24" ht="18" customHeight="1">
      <c r="B22" s="109">
        <f t="shared" si="1"/>
        <v>18</v>
      </c>
      <c r="C22" s="99">
        <v>22</v>
      </c>
      <c r="D22" s="31" t="s">
        <v>196</v>
      </c>
      <c r="E22" s="52" t="s">
        <v>202</v>
      </c>
      <c r="F22" s="69"/>
      <c r="G22" s="70" t="s">
        <v>133</v>
      </c>
      <c r="H22" s="69"/>
      <c r="I22" s="70" t="s">
        <v>133</v>
      </c>
      <c r="J22" s="69"/>
      <c r="K22" s="70" t="s">
        <v>133</v>
      </c>
      <c r="L22" s="69"/>
      <c r="M22" s="70">
        <v>0</v>
      </c>
      <c r="N22" s="69"/>
      <c r="O22" s="69">
        <v>12</v>
      </c>
      <c r="P22" s="69"/>
      <c r="Q22" s="69" t="s">
        <v>133</v>
      </c>
      <c r="R22" s="69"/>
      <c r="S22" s="69">
        <v>9</v>
      </c>
      <c r="T22" s="69"/>
      <c r="U22" s="75">
        <v>12</v>
      </c>
      <c r="V22" s="21"/>
      <c r="W22" s="12">
        <f t="shared" si="2"/>
        <v>33</v>
      </c>
      <c r="X22" s="3"/>
    </row>
    <row r="23" spans="2:23" ht="18" customHeight="1">
      <c r="B23" s="109">
        <f t="shared" si="1"/>
        <v>19</v>
      </c>
      <c r="C23" s="99">
        <v>34</v>
      </c>
      <c r="D23" s="31" t="s">
        <v>265</v>
      </c>
      <c r="E23" s="52" t="s">
        <v>266</v>
      </c>
      <c r="F23" s="69"/>
      <c r="G23" s="70" t="s">
        <v>133</v>
      </c>
      <c r="H23" s="69"/>
      <c r="I23" s="70" t="s">
        <v>133</v>
      </c>
      <c r="J23" s="69"/>
      <c r="K23" s="70" t="s">
        <v>133</v>
      </c>
      <c r="L23" s="69"/>
      <c r="M23" s="70" t="s">
        <v>133</v>
      </c>
      <c r="N23" s="69"/>
      <c r="O23" s="69" t="s">
        <v>133</v>
      </c>
      <c r="P23" s="69"/>
      <c r="Q23" s="69" t="s">
        <v>133</v>
      </c>
      <c r="R23" s="69"/>
      <c r="S23" s="69" t="s">
        <v>133</v>
      </c>
      <c r="T23" s="69"/>
      <c r="U23" s="75">
        <v>30</v>
      </c>
      <c r="V23" s="21"/>
      <c r="W23" s="12">
        <f t="shared" si="2"/>
        <v>30</v>
      </c>
    </row>
    <row r="24" spans="2:24" ht="18" customHeight="1">
      <c r="B24" s="109">
        <f t="shared" si="1"/>
        <v>20</v>
      </c>
      <c r="C24" s="99">
        <v>99</v>
      </c>
      <c r="D24" s="31" t="s">
        <v>104</v>
      </c>
      <c r="E24" s="52" t="s">
        <v>33</v>
      </c>
      <c r="F24" s="69"/>
      <c r="G24" s="70">
        <v>14</v>
      </c>
      <c r="H24" s="69"/>
      <c r="I24" s="70">
        <v>6</v>
      </c>
      <c r="J24" s="69"/>
      <c r="K24" s="70">
        <v>8</v>
      </c>
      <c r="L24" s="69"/>
      <c r="M24" s="70">
        <v>0</v>
      </c>
      <c r="N24" s="69"/>
      <c r="O24" s="69" t="s">
        <v>133</v>
      </c>
      <c r="P24" s="69"/>
      <c r="Q24" s="69" t="s">
        <v>133</v>
      </c>
      <c r="R24" s="69"/>
      <c r="S24" s="69" t="s">
        <v>133</v>
      </c>
      <c r="T24" s="69"/>
      <c r="U24" s="75">
        <v>0</v>
      </c>
      <c r="V24" s="21"/>
      <c r="W24" s="12">
        <f t="shared" si="2"/>
        <v>28</v>
      </c>
      <c r="X24" s="3"/>
    </row>
    <row r="25" spans="2:23" ht="18" customHeight="1">
      <c r="B25" s="109">
        <f t="shared" si="1"/>
        <v>21</v>
      </c>
      <c r="C25" s="99">
        <v>14</v>
      </c>
      <c r="D25" s="31" t="s">
        <v>113</v>
      </c>
      <c r="E25" s="52" t="s">
        <v>160</v>
      </c>
      <c r="F25" s="69"/>
      <c r="G25" s="70">
        <v>5</v>
      </c>
      <c r="H25" s="69"/>
      <c r="I25" s="70">
        <v>0</v>
      </c>
      <c r="J25" s="69"/>
      <c r="K25" s="70" t="s">
        <v>144</v>
      </c>
      <c r="L25" s="69"/>
      <c r="M25" s="70" t="s">
        <v>133</v>
      </c>
      <c r="N25" s="69"/>
      <c r="O25" s="69" t="s">
        <v>133</v>
      </c>
      <c r="P25" s="69"/>
      <c r="Q25" s="69" t="s">
        <v>133</v>
      </c>
      <c r="R25" s="69"/>
      <c r="S25" s="69" t="s">
        <v>133</v>
      </c>
      <c r="T25" s="69"/>
      <c r="U25" s="75">
        <v>22.5</v>
      </c>
      <c r="V25" s="21"/>
      <c r="W25" s="12">
        <f t="shared" si="2"/>
        <v>27.5</v>
      </c>
    </row>
    <row r="26" spans="2:23" ht="18" customHeight="1">
      <c r="B26" s="109">
        <f t="shared" si="1"/>
        <v>22</v>
      </c>
      <c r="C26" s="99">
        <v>51</v>
      </c>
      <c r="D26" s="31" t="s">
        <v>271</v>
      </c>
      <c r="E26" s="52" t="s">
        <v>268</v>
      </c>
      <c r="F26" s="69"/>
      <c r="G26" s="70" t="s">
        <v>133</v>
      </c>
      <c r="H26" s="69"/>
      <c r="I26" s="70" t="s">
        <v>133</v>
      </c>
      <c r="J26" s="69"/>
      <c r="K26" s="70" t="s">
        <v>133</v>
      </c>
      <c r="L26" s="69"/>
      <c r="M26" s="70" t="s">
        <v>133</v>
      </c>
      <c r="N26" s="69"/>
      <c r="O26" s="69" t="s">
        <v>133</v>
      </c>
      <c r="P26" s="69"/>
      <c r="Q26" s="69" t="s">
        <v>133</v>
      </c>
      <c r="R26" s="69"/>
      <c r="S26" s="69" t="s">
        <v>133</v>
      </c>
      <c r="T26" s="69"/>
      <c r="U26" s="75">
        <v>27</v>
      </c>
      <c r="V26" s="21"/>
      <c r="W26" s="12">
        <f t="shared" si="2"/>
        <v>27</v>
      </c>
    </row>
    <row r="27" spans="2:24" ht="18" customHeight="1">
      <c r="B27" s="109">
        <f t="shared" si="1"/>
        <v>23</v>
      </c>
      <c r="C27" s="99">
        <v>48</v>
      </c>
      <c r="D27" s="31" t="s">
        <v>194</v>
      </c>
      <c r="E27" s="52" t="s">
        <v>201</v>
      </c>
      <c r="F27" s="69"/>
      <c r="G27" s="70" t="s">
        <v>133</v>
      </c>
      <c r="H27" s="69"/>
      <c r="I27" s="70" t="s">
        <v>133</v>
      </c>
      <c r="J27" s="69"/>
      <c r="K27" s="70" t="s">
        <v>133</v>
      </c>
      <c r="L27" s="69"/>
      <c r="M27" s="70">
        <v>5</v>
      </c>
      <c r="N27" s="69"/>
      <c r="O27" s="69">
        <v>13</v>
      </c>
      <c r="P27" s="69"/>
      <c r="Q27" s="69" t="s">
        <v>133</v>
      </c>
      <c r="R27" s="69"/>
      <c r="S27" s="69">
        <v>8</v>
      </c>
      <c r="T27" s="69"/>
      <c r="U27" s="69" t="s">
        <v>133</v>
      </c>
      <c r="V27" s="21"/>
      <c r="W27" s="12">
        <f t="shared" si="2"/>
        <v>26</v>
      </c>
      <c r="X27" s="3"/>
    </row>
    <row r="28" spans="2:24" ht="18" customHeight="1">
      <c r="B28" s="109">
        <f t="shared" si="1"/>
        <v>24</v>
      </c>
      <c r="C28" s="99">
        <v>10</v>
      </c>
      <c r="D28" s="31" t="s">
        <v>192</v>
      </c>
      <c r="E28" s="52" t="s">
        <v>198</v>
      </c>
      <c r="F28" s="69"/>
      <c r="G28" s="70" t="s">
        <v>133</v>
      </c>
      <c r="H28" s="69"/>
      <c r="I28" s="70" t="s">
        <v>133</v>
      </c>
      <c r="J28" s="69"/>
      <c r="K28" s="70" t="s">
        <v>133</v>
      </c>
      <c r="L28" s="69"/>
      <c r="M28" s="70">
        <v>25</v>
      </c>
      <c r="N28" s="69"/>
      <c r="O28" s="69" t="s">
        <v>133</v>
      </c>
      <c r="P28" s="69"/>
      <c r="Q28" s="69" t="s">
        <v>133</v>
      </c>
      <c r="R28" s="69"/>
      <c r="S28" s="69" t="s">
        <v>133</v>
      </c>
      <c r="T28" s="69"/>
      <c r="U28" s="69" t="s">
        <v>133</v>
      </c>
      <c r="V28" s="21"/>
      <c r="W28" s="12">
        <f t="shared" si="2"/>
        <v>25</v>
      </c>
      <c r="X28" s="3"/>
    </row>
    <row r="29" spans="2:24" ht="18" customHeight="1">
      <c r="B29" s="109">
        <f t="shared" si="1"/>
        <v>25</v>
      </c>
      <c r="C29" s="99">
        <v>11</v>
      </c>
      <c r="D29" s="31" t="s">
        <v>181</v>
      </c>
      <c r="E29" s="52" t="s">
        <v>184</v>
      </c>
      <c r="F29" s="69"/>
      <c r="G29" s="70" t="s">
        <v>144</v>
      </c>
      <c r="H29" s="69"/>
      <c r="I29" s="70" t="s">
        <v>144</v>
      </c>
      <c r="J29" s="69"/>
      <c r="K29" s="70">
        <v>22</v>
      </c>
      <c r="L29" s="69"/>
      <c r="M29" s="70" t="s">
        <v>133</v>
      </c>
      <c r="N29" s="69"/>
      <c r="O29" s="69" t="s">
        <v>133</v>
      </c>
      <c r="P29" s="69"/>
      <c r="Q29" s="69" t="s">
        <v>133</v>
      </c>
      <c r="R29" s="69"/>
      <c r="S29" s="69" t="s">
        <v>133</v>
      </c>
      <c r="T29" s="69"/>
      <c r="U29" s="69" t="s">
        <v>133</v>
      </c>
      <c r="V29" s="21"/>
      <c r="W29" s="12">
        <f t="shared" si="2"/>
        <v>22</v>
      </c>
      <c r="X29" s="3"/>
    </row>
    <row r="30" spans="2:24" ht="18" customHeight="1">
      <c r="B30" s="109">
        <f t="shared" si="1"/>
        <v>26</v>
      </c>
      <c r="C30" s="99">
        <v>13</v>
      </c>
      <c r="D30" s="31" t="s">
        <v>155</v>
      </c>
      <c r="E30" s="52" t="s">
        <v>131</v>
      </c>
      <c r="F30" s="69"/>
      <c r="G30" s="70" t="s">
        <v>144</v>
      </c>
      <c r="H30" s="69"/>
      <c r="I30" s="70">
        <v>13</v>
      </c>
      <c r="J30" s="69"/>
      <c r="K30" s="70" t="s">
        <v>144</v>
      </c>
      <c r="L30" s="69"/>
      <c r="M30" s="70" t="s">
        <v>133</v>
      </c>
      <c r="N30" s="69"/>
      <c r="O30" s="69" t="s">
        <v>133</v>
      </c>
      <c r="P30" s="69"/>
      <c r="Q30" s="69">
        <v>8</v>
      </c>
      <c r="R30" s="69"/>
      <c r="S30" s="69" t="s">
        <v>133</v>
      </c>
      <c r="T30" s="69"/>
      <c r="U30" s="69" t="s">
        <v>133</v>
      </c>
      <c r="V30" s="21"/>
      <c r="W30" s="12">
        <f t="shared" si="2"/>
        <v>21</v>
      </c>
      <c r="X30" s="3"/>
    </row>
    <row r="31" spans="2:24" ht="18" customHeight="1">
      <c r="B31" s="109">
        <f t="shared" si="1"/>
        <v>27</v>
      </c>
      <c r="C31" s="99">
        <v>59</v>
      </c>
      <c r="D31" s="31" t="s">
        <v>157</v>
      </c>
      <c r="E31" s="52" t="s">
        <v>160</v>
      </c>
      <c r="F31" s="69"/>
      <c r="G31" s="70" t="s">
        <v>144</v>
      </c>
      <c r="H31" s="69"/>
      <c r="I31" s="70">
        <v>5</v>
      </c>
      <c r="J31" s="69"/>
      <c r="K31" s="70">
        <v>7</v>
      </c>
      <c r="L31" s="69"/>
      <c r="M31" s="70">
        <v>8</v>
      </c>
      <c r="N31" s="69"/>
      <c r="O31" s="69" t="s">
        <v>133</v>
      </c>
      <c r="P31" s="69"/>
      <c r="Q31" s="69" t="s">
        <v>133</v>
      </c>
      <c r="R31" s="69"/>
      <c r="S31" s="69" t="s">
        <v>133</v>
      </c>
      <c r="T31" s="69"/>
      <c r="U31" s="69" t="s">
        <v>133</v>
      </c>
      <c r="V31" s="21"/>
      <c r="W31" s="12">
        <f t="shared" si="2"/>
        <v>20</v>
      </c>
      <c r="X31" s="3"/>
    </row>
    <row r="32" spans="2:24" ht="18" customHeight="1">
      <c r="B32" s="109">
        <f t="shared" si="1"/>
        <v>27</v>
      </c>
      <c r="C32" s="99">
        <v>19</v>
      </c>
      <c r="D32" s="31" t="s">
        <v>212</v>
      </c>
      <c r="E32" s="52" t="s">
        <v>215</v>
      </c>
      <c r="F32" s="69"/>
      <c r="G32" s="70" t="s">
        <v>133</v>
      </c>
      <c r="H32" s="69"/>
      <c r="I32" s="70" t="s">
        <v>133</v>
      </c>
      <c r="J32" s="69"/>
      <c r="K32" s="70" t="s">
        <v>133</v>
      </c>
      <c r="L32" s="69"/>
      <c r="M32" s="70" t="s">
        <v>133</v>
      </c>
      <c r="N32" s="69"/>
      <c r="O32" s="69">
        <v>20</v>
      </c>
      <c r="P32" s="69"/>
      <c r="Q32" s="69">
        <v>0</v>
      </c>
      <c r="R32" s="69"/>
      <c r="S32" s="69" t="s">
        <v>133</v>
      </c>
      <c r="T32" s="69"/>
      <c r="U32" s="69" t="s">
        <v>133</v>
      </c>
      <c r="V32" s="21"/>
      <c r="W32" s="12">
        <f t="shared" si="2"/>
        <v>20</v>
      </c>
      <c r="X32" s="3"/>
    </row>
    <row r="33" spans="2:23" ht="18" customHeight="1">
      <c r="B33" s="109">
        <f t="shared" si="1"/>
        <v>29</v>
      </c>
      <c r="C33" s="99">
        <v>33</v>
      </c>
      <c r="D33" s="31" t="s">
        <v>264</v>
      </c>
      <c r="E33" s="52" t="s">
        <v>140</v>
      </c>
      <c r="F33" s="69"/>
      <c r="G33" s="70" t="s">
        <v>133</v>
      </c>
      <c r="H33" s="69"/>
      <c r="I33" s="70" t="s">
        <v>133</v>
      </c>
      <c r="J33" s="69"/>
      <c r="K33" s="70" t="s">
        <v>133</v>
      </c>
      <c r="L33" s="69"/>
      <c r="M33" s="70" t="s">
        <v>133</v>
      </c>
      <c r="N33" s="69"/>
      <c r="O33" s="69" t="s">
        <v>133</v>
      </c>
      <c r="P33" s="69"/>
      <c r="Q33" s="69" t="s">
        <v>133</v>
      </c>
      <c r="R33" s="69"/>
      <c r="S33" s="69" t="s">
        <v>133</v>
      </c>
      <c r="T33" s="69"/>
      <c r="U33" s="75">
        <v>19.5</v>
      </c>
      <c r="V33" s="21"/>
      <c r="W33" s="12">
        <f t="shared" si="2"/>
        <v>19.5</v>
      </c>
    </row>
    <row r="34" spans="2:24" ht="18" customHeight="1">
      <c r="B34" s="109">
        <f t="shared" si="1"/>
        <v>30</v>
      </c>
      <c r="C34" s="99">
        <v>35</v>
      </c>
      <c r="D34" s="31" t="s">
        <v>197</v>
      </c>
      <c r="E34" s="52" t="s">
        <v>199</v>
      </c>
      <c r="F34" s="69"/>
      <c r="G34" s="70" t="s">
        <v>133</v>
      </c>
      <c r="H34" s="69"/>
      <c r="I34" s="70" t="s">
        <v>133</v>
      </c>
      <c r="J34" s="69"/>
      <c r="K34" s="70" t="s">
        <v>133</v>
      </c>
      <c r="L34" s="69"/>
      <c r="M34" s="70">
        <v>0</v>
      </c>
      <c r="N34" s="69"/>
      <c r="O34" s="69" t="s">
        <v>133</v>
      </c>
      <c r="P34" s="69"/>
      <c r="Q34" s="69">
        <v>7</v>
      </c>
      <c r="R34" s="69"/>
      <c r="S34" s="69">
        <v>12</v>
      </c>
      <c r="T34" s="69"/>
      <c r="U34" s="69" t="s">
        <v>133</v>
      </c>
      <c r="V34" s="21"/>
      <c r="W34" s="12">
        <f t="shared" si="2"/>
        <v>19</v>
      </c>
      <c r="X34" s="3"/>
    </row>
    <row r="35" spans="2:24" ht="18" customHeight="1">
      <c r="B35" s="109">
        <f t="shared" si="1"/>
        <v>31</v>
      </c>
      <c r="C35" s="99">
        <v>40</v>
      </c>
      <c r="D35" s="50" t="s">
        <v>253</v>
      </c>
      <c r="E35" s="5" t="s">
        <v>256</v>
      </c>
      <c r="F35" s="69"/>
      <c r="G35" s="70" t="s">
        <v>133</v>
      </c>
      <c r="H35" s="69"/>
      <c r="I35" s="70" t="s">
        <v>133</v>
      </c>
      <c r="J35" s="69"/>
      <c r="K35" s="70" t="s">
        <v>133</v>
      </c>
      <c r="L35" s="69"/>
      <c r="M35" s="70" t="s">
        <v>133</v>
      </c>
      <c r="N35" s="69"/>
      <c r="O35" s="69" t="s">
        <v>133</v>
      </c>
      <c r="P35" s="69"/>
      <c r="Q35" s="69" t="s">
        <v>133</v>
      </c>
      <c r="R35" s="69"/>
      <c r="S35" s="69">
        <v>14</v>
      </c>
      <c r="T35" s="69"/>
      <c r="U35" s="69" t="s">
        <v>133</v>
      </c>
      <c r="V35" s="21"/>
      <c r="W35" s="12">
        <f t="shared" si="2"/>
        <v>14</v>
      </c>
      <c r="X35" s="3"/>
    </row>
    <row r="36" spans="2:23" ht="18" customHeight="1">
      <c r="B36" s="109">
        <f t="shared" si="1"/>
        <v>32</v>
      </c>
      <c r="C36" s="99">
        <v>82</v>
      </c>
      <c r="D36" s="31" t="s">
        <v>272</v>
      </c>
      <c r="E36" s="52" t="s">
        <v>273</v>
      </c>
      <c r="F36" s="69"/>
      <c r="G36" s="70" t="s">
        <v>133</v>
      </c>
      <c r="H36" s="69"/>
      <c r="I36" s="70" t="s">
        <v>133</v>
      </c>
      <c r="J36" s="69"/>
      <c r="K36" s="70" t="s">
        <v>133</v>
      </c>
      <c r="L36" s="69"/>
      <c r="M36" s="70" t="s">
        <v>133</v>
      </c>
      <c r="N36" s="69"/>
      <c r="O36" s="69" t="s">
        <v>133</v>
      </c>
      <c r="P36" s="69"/>
      <c r="Q36" s="69" t="s">
        <v>133</v>
      </c>
      <c r="R36" s="69"/>
      <c r="S36" s="69" t="s">
        <v>133</v>
      </c>
      <c r="T36" s="69"/>
      <c r="U36" s="75">
        <v>13.5</v>
      </c>
      <c r="V36" s="21"/>
      <c r="W36" s="12">
        <f t="shared" si="2"/>
        <v>13.5</v>
      </c>
    </row>
    <row r="37" spans="2:24" ht="18" customHeight="1">
      <c r="B37" s="109">
        <f aca="true" t="shared" si="3" ref="B37:B53">RANK(W37,$W$5:$W$53)</f>
        <v>33</v>
      </c>
      <c r="C37" s="99">
        <v>80</v>
      </c>
      <c r="D37" s="31" t="s">
        <v>214</v>
      </c>
      <c r="E37" s="52" t="s">
        <v>33</v>
      </c>
      <c r="F37" s="69"/>
      <c r="G37" s="70" t="s">
        <v>133</v>
      </c>
      <c r="H37" s="69"/>
      <c r="I37" s="70" t="s">
        <v>133</v>
      </c>
      <c r="J37" s="69"/>
      <c r="K37" s="70" t="s">
        <v>133</v>
      </c>
      <c r="L37" s="69"/>
      <c r="M37" s="70" t="s">
        <v>133</v>
      </c>
      <c r="N37" s="69"/>
      <c r="O37" s="69">
        <v>7</v>
      </c>
      <c r="P37" s="69"/>
      <c r="Q37" s="69" t="s">
        <v>133</v>
      </c>
      <c r="R37" s="69"/>
      <c r="S37" s="69">
        <v>5</v>
      </c>
      <c r="T37" s="69"/>
      <c r="U37" s="69" t="s">
        <v>133</v>
      </c>
      <c r="V37" s="21"/>
      <c r="W37" s="12">
        <f aca="true" t="shared" si="4" ref="W37:W53">SUM(F37:U37)-V37</f>
        <v>12</v>
      </c>
      <c r="X37" s="3"/>
    </row>
    <row r="38" spans="2:24" ht="18" customHeight="1">
      <c r="B38" s="109">
        <f t="shared" si="3"/>
        <v>34</v>
      </c>
      <c r="C38" s="99">
        <v>9</v>
      </c>
      <c r="D38" s="31" t="s">
        <v>115</v>
      </c>
      <c r="E38" s="52" t="s">
        <v>34</v>
      </c>
      <c r="F38" s="69"/>
      <c r="G38" s="70">
        <v>3</v>
      </c>
      <c r="H38" s="69"/>
      <c r="I38" s="70" t="s">
        <v>144</v>
      </c>
      <c r="J38" s="69"/>
      <c r="K38" s="70">
        <v>1</v>
      </c>
      <c r="L38" s="69"/>
      <c r="M38" s="70">
        <v>6</v>
      </c>
      <c r="N38" s="69"/>
      <c r="O38" s="69" t="s">
        <v>133</v>
      </c>
      <c r="P38" s="69"/>
      <c r="Q38" s="69" t="s">
        <v>133</v>
      </c>
      <c r="R38" s="69"/>
      <c r="S38" s="69" t="s">
        <v>133</v>
      </c>
      <c r="T38" s="69"/>
      <c r="U38" s="69" t="s">
        <v>133</v>
      </c>
      <c r="V38" s="21"/>
      <c r="W38" s="12">
        <f t="shared" si="4"/>
        <v>10</v>
      </c>
      <c r="X38" s="3"/>
    </row>
    <row r="39" spans="2:24" ht="18" customHeight="1">
      <c r="B39" s="109">
        <f t="shared" si="3"/>
        <v>34</v>
      </c>
      <c r="C39" s="99">
        <v>26</v>
      </c>
      <c r="D39" s="31" t="s">
        <v>213</v>
      </c>
      <c r="E39" s="52" t="s">
        <v>180</v>
      </c>
      <c r="F39" s="69"/>
      <c r="G39" s="70" t="s">
        <v>133</v>
      </c>
      <c r="H39" s="69"/>
      <c r="I39" s="70" t="s">
        <v>133</v>
      </c>
      <c r="J39" s="69"/>
      <c r="K39" s="70" t="s">
        <v>133</v>
      </c>
      <c r="L39" s="69"/>
      <c r="M39" s="70" t="s">
        <v>133</v>
      </c>
      <c r="N39" s="69"/>
      <c r="O39" s="69">
        <v>10</v>
      </c>
      <c r="P39" s="69"/>
      <c r="Q39" s="69" t="s">
        <v>133</v>
      </c>
      <c r="R39" s="69"/>
      <c r="S39" s="69" t="s">
        <v>133</v>
      </c>
      <c r="T39" s="69"/>
      <c r="U39" s="69" t="s">
        <v>133</v>
      </c>
      <c r="V39" s="21"/>
      <c r="W39" s="12">
        <f t="shared" si="4"/>
        <v>10</v>
      </c>
      <c r="X39" s="3"/>
    </row>
    <row r="40" spans="2:24" ht="18" customHeight="1">
      <c r="B40" s="109">
        <f t="shared" si="3"/>
        <v>36</v>
      </c>
      <c r="C40" s="99">
        <v>31</v>
      </c>
      <c r="D40" s="31" t="s">
        <v>182</v>
      </c>
      <c r="E40" s="52" t="s">
        <v>41</v>
      </c>
      <c r="F40" s="69"/>
      <c r="G40" s="70" t="s">
        <v>144</v>
      </c>
      <c r="H40" s="69"/>
      <c r="I40" s="70" t="s">
        <v>144</v>
      </c>
      <c r="J40" s="69"/>
      <c r="K40" s="70">
        <v>9</v>
      </c>
      <c r="L40" s="69"/>
      <c r="M40" s="70" t="s">
        <v>133</v>
      </c>
      <c r="N40" s="69"/>
      <c r="O40" s="69" t="s">
        <v>133</v>
      </c>
      <c r="P40" s="69"/>
      <c r="Q40" s="69" t="s">
        <v>133</v>
      </c>
      <c r="R40" s="69"/>
      <c r="S40" s="69" t="s">
        <v>133</v>
      </c>
      <c r="T40" s="69"/>
      <c r="U40" s="69" t="s">
        <v>133</v>
      </c>
      <c r="V40" s="21"/>
      <c r="W40" s="12">
        <f t="shared" si="4"/>
        <v>9</v>
      </c>
      <c r="X40" s="3"/>
    </row>
    <row r="41" spans="2:24" ht="18" customHeight="1">
      <c r="B41" s="109">
        <f t="shared" si="3"/>
        <v>36</v>
      </c>
      <c r="C41" s="99">
        <v>32</v>
      </c>
      <c r="D41" s="31" t="s">
        <v>227</v>
      </c>
      <c r="E41" s="155" t="s">
        <v>199</v>
      </c>
      <c r="F41" s="69"/>
      <c r="G41" s="70" t="s">
        <v>133</v>
      </c>
      <c r="H41" s="69"/>
      <c r="I41" s="70" t="s">
        <v>133</v>
      </c>
      <c r="J41" s="69"/>
      <c r="K41" s="70" t="s">
        <v>133</v>
      </c>
      <c r="L41" s="69"/>
      <c r="M41" s="70" t="s">
        <v>133</v>
      </c>
      <c r="N41" s="69"/>
      <c r="O41" s="69" t="s">
        <v>133</v>
      </c>
      <c r="P41" s="69"/>
      <c r="Q41" s="69">
        <v>9</v>
      </c>
      <c r="R41" s="69"/>
      <c r="S41" s="69" t="s">
        <v>133</v>
      </c>
      <c r="T41" s="69"/>
      <c r="U41" s="69" t="s">
        <v>133</v>
      </c>
      <c r="V41" s="21"/>
      <c r="W41" s="12">
        <f t="shared" si="4"/>
        <v>9</v>
      </c>
      <c r="X41" s="3"/>
    </row>
    <row r="42" spans="2:23" ht="18" customHeight="1">
      <c r="B42" s="109">
        <f t="shared" si="3"/>
        <v>38</v>
      </c>
      <c r="C42" s="99">
        <v>45</v>
      </c>
      <c r="D42" s="31" t="s">
        <v>218</v>
      </c>
      <c r="E42" s="155" t="s">
        <v>269</v>
      </c>
      <c r="F42" s="69"/>
      <c r="G42" s="70" t="s">
        <v>133</v>
      </c>
      <c r="H42" s="69"/>
      <c r="I42" s="70" t="s">
        <v>133</v>
      </c>
      <c r="J42" s="69"/>
      <c r="K42" s="70" t="s">
        <v>133</v>
      </c>
      <c r="L42" s="69"/>
      <c r="M42" s="70" t="s">
        <v>133</v>
      </c>
      <c r="N42" s="69"/>
      <c r="O42" s="69" t="s">
        <v>133</v>
      </c>
      <c r="P42" s="69"/>
      <c r="Q42" s="69" t="s">
        <v>133</v>
      </c>
      <c r="R42" s="69"/>
      <c r="S42" s="69" t="s">
        <v>133</v>
      </c>
      <c r="T42" s="69"/>
      <c r="U42" s="75">
        <v>7.5</v>
      </c>
      <c r="V42" s="21"/>
      <c r="W42" s="12">
        <f t="shared" si="4"/>
        <v>7.5</v>
      </c>
    </row>
    <row r="43" spans="1:24" ht="18" customHeight="1">
      <c r="A43" s="3"/>
      <c r="B43" s="109">
        <f t="shared" si="3"/>
        <v>39</v>
      </c>
      <c r="C43" s="54">
        <v>41</v>
      </c>
      <c r="D43" s="156" t="s">
        <v>111</v>
      </c>
      <c r="E43" s="155" t="s">
        <v>66</v>
      </c>
      <c r="F43" s="69"/>
      <c r="G43" s="70">
        <v>7</v>
      </c>
      <c r="H43" s="69"/>
      <c r="I43" s="70">
        <v>0</v>
      </c>
      <c r="J43" s="69"/>
      <c r="K43" s="70" t="s">
        <v>144</v>
      </c>
      <c r="L43" s="69"/>
      <c r="M43" s="70" t="s">
        <v>133</v>
      </c>
      <c r="N43" s="69"/>
      <c r="O43" s="69" t="s">
        <v>133</v>
      </c>
      <c r="P43" s="69"/>
      <c r="Q43" s="69" t="s">
        <v>133</v>
      </c>
      <c r="R43" s="69"/>
      <c r="S43" s="69" t="s">
        <v>133</v>
      </c>
      <c r="T43" s="69"/>
      <c r="U43" s="69" t="s">
        <v>133</v>
      </c>
      <c r="V43" s="21"/>
      <c r="W43" s="12">
        <f t="shared" si="4"/>
        <v>7</v>
      </c>
      <c r="X43" s="3"/>
    </row>
    <row r="44" spans="1:24" ht="18" customHeight="1">
      <c r="A44" s="3"/>
      <c r="B44" s="109">
        <f t="shared" si="3"/>
        <v>39</v>
      </c>
      <c r="C44" s="56">
        <v>29</v>
      </c>
      <c r="D44" s="31" t="s">
        <v>193</v>
      </c>
      <c r="E44" s="155" t="s">
        <v>200</v>
      </c>
      <c r="F44" s="69"/>
      <c r="G44" s="70" t="s">
        <v>133</v>
      </c>
      <c r="H44" s="69"/>
      <c r="I44" s="70" t="s">
        <v>133</v>
      </c>
      <c r="J44" s="69"/>
      <c r="K44" s="70" t="s">
        <v>133</v>
      </c>
      <c r="L44" s="69"/>
      <c r="M44" s="70">
        <v>7</v>
      </c>
      <c r="N44" s="69"/>
      <c r="O44" s="69" t="s">
        <v>133</v>
      </c>
      <c r="P44" s="69"/>
      <c r="Q44" s="69" t="s">
        <v>133</v>
      </c>
      <c r="R44" s="69"/>
      <c r="S44" s="69" t="s">
        <v>133</v>
      </c>
      <c r="T44" s="69"/>
      <c r="U44" s="69" t="s">
        <v>133</v>
      </c>
      <c r="V44" s="21"/>
      <c r="W44" s="12">
        <f t="shared" si="4"/>
        <v>7</v>
      </c>
      <c r="X44" s="3"/>
    </row>
    <row r="45" spans="1:256" s="3" customFormat="1" ht="18" customHeight="1">
      <c r="A45" s="63"/>
      <c r="B45" s="109">
        <f t="shared" si="3"/>
        <v>39</v>
      </c>
      <c r="C45" s="56">
        <v>52</v>
      </c>
      <c r="D45" s="58" t="s">
        <v>254</v>
      </c>
      <c r="E45" s="3" t="s">
        <v>257</v>
      </c>
      <c r="F45" s="69"/>
      <c r="G45" s="70" t="s">
        <v>133</v>
      </c>
      <c r="H45" s="69"/>
      <c r="I45" s="70" t="s">
        <v>133</v>
      </c>
      <c r="J45" s="69"/>
      <c r="K45" s="70" t="s">
        <v>133</v>
      </c>
      <c r="L45" s="69"/>
      <c r="M45" s="70" t="s">
        <v>133</v>
      </c>
      <c r="N45" s="69"/>
      <c r="O45" s="69" t="s">
        <v>133</v>
      </c>
      <c r="P45" s="69"/>
      <c r="Q45" s="69" t="s">
        <v>133</v>
      </c>
      <c r="R45" s="69"/>
      <c r="S45" s="69">
        <v>7</v>
      </c>
      <c r="T45" s="69"/>
      <c r="U45" s="69" t="s">
        <v>133</v>
      </c>
      <c r="V45" s="21"/>
      <c r="W45" s="12">
        <f t="shared" si="4"/>
        <v>7</v>
      </c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  <c r="IU45" s="63"/>
      <c r="IV45" s="63"/>
    </row>
    <row r="46" spans="2:27" ht="18" customHeight="1">
      <c r="B46" s="109">
        <f t="shared" si="3"/>
        <v>42</v>
      </c>
      <c r="C46" s="54">
        <v>68</v>
      </c>
      <c r="D46" s="31" t="s">
        <v>255</v>
      </c>
      <c r="E46" s="4" t="s">
        <v>257</v>
      </c>
      <c r="F46" s="69"/>
      <c r="G46" s="70" t="s">
        <v>133</v>
      </c>
      <c r="H46" s="69"/>
      <c r="I46" s="70" t="s">
        <v>133</v>
      </c>
      <c r="J46" s="69"/>
      <c r="K46" s="70" t="s">
        <v>133</v>
      </c>
      <c r="L46" s="69"/>
      <c r="M46" s="70" t="s">
        <v>133</v>
      </c>
      <c r="N46" s="69"/>
      <c r="O46" s="69" t="s">
        <v>133</v>
      </c>
      <c r="P46" s="69"/>
      <c r="Q46" s="69" t="s">
        <v>133</v>
      </c>
      <c r="R46" s="69"/>
      <c r="S46" s="69">
        <v>6</v>
      </c>
      <c r="T46" s="69"/>
      <c r="U46" s="69" t="s">
        <v>133</v>
      </c>
      <c r="V46" s="27"/>
      <c r="W46" s="38">
        <f t="shared" si="4"/>
        <v>6</v>
      </c>
      <c r="AA46" s="3"/>
    </row>
    <row r="47" spans="2:23" ht="18" customHeight="1">
      <c r="B47" s="109">
        <f t="shared" si="3"/>
        <v>42</v>
      </c>
      <c r="C47" s="54">
        <v>46</v>
      </c>
      <c r="D47" s="31" t="s">
        <v>270</v>
      </c>
      <c r="E47" s="52" t="s">
        <v>130</v>
      </c>
      <c r="F47" s="69"/>
      <c r="G47" s="70" t="s">
        <v>133</v>
      </c>
      <c r="H47" s="69"/>
      <c r="I47" s="70" t="s">
        <v>133</v>
      </c>
      <c r="J47" s="69"/>
      <c r="K47" s="70" t="s">
        <v>133</v>
      </c>
      <c r="L47" s="69"/>
      <c r="M47" s="70" t="s">
        <v>133</v>
      </c>
      <c r="N47" s="69"/>
      <c r="O47" s="69" t="s">
        <v>133</v>
      </c>
      <c r="P47" s="69"/>
      <c r="Q47" s="69" t="s">
        <v>133</v>
      </c>
      <c r="R47" s="69"/>
      <c r="S47" s="69" t="s">
        <v>133</v>
      </c>
      <c r="T47" s="69"/>
      <c r="U47" s="75">
        <v>6</v>
      </c>
      <c r="V47" s="27"/>
      <c r="W47" s="38">
        <f t="shared" si="4"/>
        <v>6</v>
      </c>
    </row>
    <row r="48" spans="2:23" ht="18" customHeight="1">
      <c r="B48" s="109">
        <f t="shared" si="3"/>
        <v>44</v>
      </c>
      <c r="C48" s="54">
        <v>21</v>
      </c>
      <c r="D48" s="31" t="s">
        <v>183</v>
      </c>
      <c r="E48" s="52" t="s">
        <v>167</v>
      </c>
      <c r="F48" s="69"/>
      <c r="G48" s="70" t="s">
        <v>144</v>
      </c>
      <c r="H48" s="69"/>
      <c r="I48" s="70" t="s">
        <v>144</v>
      </c>
      <c r="J48" s="69"/>
      <c r="K48" s="70">
        <v>4</v>
      </c>
      <c r="L48" s="69"/>
      <c r="M48" s="70" t="s">
        <v>133</v>
      </c>
      <c r="N48" s="69"/>
      <c r="O48" s="69" t="s">
        <v>133</v>
      </c>
      <c r="P48" s="69"/>
      <c r="Q48" s="69" t="s">
        <v>133</v>
      </c>
      <c r="R48" s="69"/>
      <c r="S48" s="69" t="s">
        <v>133</v>
      </c>
      <c r="T48" s="69"/>
      <c r="U48" s="69" t="s">
        <v>133</v>
      </c>
      <c r="V48" s="27"/>
      <c r="W48" s="38">
        <f t="shared" si="4"/>
        <v>4</v>
      </c>
    </row>
    <row r="49" spans="2:24" ht="18" customHeight="1">
      <c r="B49" s="109">
        <f t="shared" si="3"/>
        <v>45</v>
      </c>
      <c r="C49" s="54">
        <v>30</v>
      </c>
      <c r="D49" s="31" t="s">
        <v>195</v>
      </c>
      <c r="E49" s="52" t="s">
        <v>200</v>
      </c>
      <c r="F49" s="69"/>
      <c r="G49" s="70" t="s">
        <v>133</v>
      </c>
      <c r="H49" s="69"/>
      <c r="I49" s="70" t="s">
        <v>133</v>
      </c>
      <c r="J49" s="69"/>
      <c r="K49" s="70" t="s">
        <v>133</v>
      </c>
      <c r="L49" s="69"/>
      <c r="M49" s="70">
        <v>3</v>
      </c>
      <c r="N49" s="69"/>
      <c r="O49" s="69" t="s">
        <v>133</v>
      </c>
      <c r="P49" s="69"/>
      <c r="Q49" s="69" t="s">
        <v>133</v>
      </c>
      <c r="R49" s="69"/>
      <c r="S49" s="69" t="s">
        <v>133</v>
      </c>
      <c r="T49" s="69"/>
      <c r="U49" s="69" t="s">
        <v>133</v>
      </c>
      <c r="V49" s="27"/>
      <c r="W49" s="38">
        <f t="shared" si="4"/>
        <v>3</v>
      </c>
      <c r="X49" s="3"/>
    </row>
    <row r="50" spans="2:23" ht="18" customHeight="1">
      <c r="B50" s="109">
        <f t="shared" si="3"/>
        <v>46</v>
      </c>
      <c r="C50" s="54">
        <v>37</v>
      </c>
      <c r="D50" s="31" t="s">
        <v>267</v>
      </c>
      <c r="E50" s="52" t="s">
        <v>268</v>
      </c>
      <c r="F50" s="69"/>
      <c r="G50" s="70" t="s">
        <v>133</v>
      </c>
      <c r="H50" s="69"/>
      <c r="I50" s="70" t="s">
        <v>133</v>
      </c>
      <c r="J50" s="69"/>
      <c r="K50" s="70" t="s">
        <v>133</v>
      </c>
      <c r="L50" s="69"/>
      <c r="M50" s="70" t="s">
        <v>133</v>
      </c>
      <c r="N50" s="69"/>
      <c r="O50" s="69" t="s">
        <v>133</v>
      </c>
      <c r="P50" s="69"/>
      <c r="Q50" s="69" t="s">
        <v>133</v>
      </c>
      <c r="R50" s="69"/>
      <c r="S50" s="69" t="s">
        <v>133</v>
      </c>
      <c r="T50" s="69"/>
      <c r="U50" s="75">
        <v>1.5</v>
      </c>
      <c r="V50" s="27"/>
      <c r="W50" s="38">
        <f t="shared" si="4"/>
        <v>1.5</v>
      </c>
    </row>
    <row r="51" spans="2:24" ht="18" customHeight="1">
      <c r="B51" s="109">
        <f t="shared" si="3"/>
        <v>47</v>
      </c>
      <c r="C51" s="54">
        <v>5</v>
      </c>
      <c r="D51" s="31" t="s">
        <v>117</v>
      </c>
      <c r="E51" s="52" t="s">
        <v>40</v>
      </c>
      <c r="F51" s="69"/>
      <c r="G51" s="70">
        <v>1</v>
      </c>
      <c r="H51" s="69"/>
      <c r="I51" s="70" t="s">
        <v>144</v>
      </c>
      <c r="J51" s="69"/>
      <c r="K51" s="70" t="s">
        <v>144</v>
      </c>
      <c r="L51" s="69"/>
      <c r="M51" s="70" t="s">
        <v>133</v>
      </c>
      <c r="N51" s="69"/>
      <c r="O51" s="69" t="s">
        <v>133</v>
      </c>
      <c r="P51" s="69"/>
      <c r="Q51" s="69" t="s">
        <v>133</v>
      </c>
      <c r="R51" s="69"/>
      <c r="S51" s="69" t="s">
        <v>133</v>
      </c>
      <c r="T51" s="69"/>
      <c r="U51" s="69" t="s">
        <v>133</v>
      </c>
      <c r="V51" s="27"/>
      <c r="W51" s="38">
        <f t="shared" si="4"/>
        <v>1</v>
      </c>
      <c r="X51" s="3"/>
    </row>
    <row r="52" spans="2:24" ht="18" customHeight="1">
      <c r="B52" s="109">
        <f t="shared" si="3"/>
        <v>48</v>
      </c>
      <c r="C52" s="54">
        <v>8</v>
      </c>
      <c r="D52" s="31" t="s">
        <v>158</v>
      </c>
      <c r="E52" s="52" t="s">
        <v>161</v>
      </c>
      <c r="F52" s="69"/>
      <c r="G52" s="70" t="s">
        <v>144</v>
      </c>
      <c r="H52" s="69"/>
      <c r="I52" s="70">
        <v>0</v>
      </c>
      <c r="J52" s="69"/>
      <c r="K52" s="70" t="s">
        <v>144</v>
      </c>
      <c r="L52" s="69"/>
      <c r="M52" s="70" t="s">
        <v>133</v>
      </c>
      <c r="N52" s="69"/>
      <c r="O52" s="69" t="s">
        <v>133</v>
      </c>
      <c r="P52" s="69"/>
      <c r="Q52" s="69" t="s">
        <v>133</v>
      </c>
      <c r="R52" s="69"/>
      <c r="S52" s="69" t="s">
        <v>133</v>
      </c>
      <c r="T52" s="69"/>
      <c r="U52" s="69" t="s">
        <v>133</v>
      </c>
      <c r="V52" s="27"/>
      <c r="W52" s="38">
        <f t="shared" si="4"/>
        <v>0</v>
      </c>
      <c r="X52" s="3"/>
    </row>
    <row r="53" spans="2:23" ht="18" customHeight="1" thickBot="1">
      <c r="B53" s="172">
        <f t="shared" si="3"/>
        <v>48</v>
      </c>
      <c r="C53" s="158">
        <v>1</v>
      </c>
      <c r="D53" s="159" t="s">
        <v>118</v>
      </c>
      <c r="E53" s="160" t="s">
        <v>121</v>
      </c>
      <c r="F53" s="161"/>
      <c r="G53" s="162">
        <v>0</v>
      </c>
      <c r="H53" s="161"/>
      <c r="I53" s="162">
        <v>0</v>
      </c>
      <c r="J53" s="161"/>
      <c r="K53" s="162">
        <v>0</v>
      </c>
      <c r="L53" s="161"/>
      <c r="M53" s="162" t="s">
        <v>133</v>
      </c>
      <c r="N53" s="161"/>
      <c r="O53" s="161" t="s">
        <v>133</v>
      </c>
      <c r="P53" s="161"/>
      <c r="Q53" s="161" t="s">
        <v>133</v>
      </c>
      <c r="R53" s="161"/>
      <c r="S53" s="161" t="s">
        <v>133</v>
      </c>
      <c r="T53" s="161"/>
      <c r="U53" s="163">
        <v>0</v>
      </c>
      <c r="V53" s="147"/>
      <c r="W53" s="164">
        <f t="shared" si="4"/>
        <v>0</v>
      </c>
    </row>
    <row r="54" spans="2:23" ht="18" customHeight="1">
      <c r="B54" s="3"/>
      <c r="C54" s="63"/>
      <c r="D54" s="194" t="s">
        <v>162</v>
      </c>
      <c r="E54" s="194"/>
      <c r="F54" s="189"/>
      <c r="G54" s="3" t="s">
        <v>286</v>
      </c>
      <c r="I54" s="63"/>
      <c r="J54" s="61"/>
      <c r="K54" s="84"/>
      <c r="L54" s="90"/>
      <c r="M54" s="90"/>
      <c r="N54" s="84"/>
      <c r="O54" s="84"/>
      <c r="P54" s="84"/>
      <c r="Q54" s="84"/>
      <c r="V54" s="193" t="s">
        <v>285</v>
      </c>
      <c r="W54" s="193"/>
    </row>
    <row r="55" spans="2:12" ht="18" customHeight="1">
      <c r="B55" s="3"/>
      <c r="C55" s="63"/>
      <c r="D55" s="91"/>
      <c r="E55" s="16"/>
      <c r="F55" s="47"/>
      <c r="G55" s="47"/>
      <c r="H55" s="3"/>
      <c r="J55" s="47"/>
      <c r="K55" s="3"/>
      <c r="L55" s="3"/>
    </row>
    <row r="56" spans="2:12" ht="18" customHeight="1">
      <c r="B56" s="3"/>
      <c r="C56" s="110"/>
      <c r="D56" s="91"/>
      <c r="E56" s="16"/>
      <c r="F56" s="47"/>
      <c r="G56" s="47"/>
      <c r="H56" s="3"/>
      <c r="I56" s="3"/>
      <c r="J56" s="47"/>
      <c r="K56" s="3"/>
      <c r="L56" s="3"/>
    </row>
    <row r="57" spans="3:10" ht="18" customHeight="1">
      <c r="C57" s="110"/>
      <c r="D57" s="91"/>
      <c r="E57" s="3"/>
      <c r="F57" s="47"/>
      <c r="G57" s="47"/>
      <c r="H57" s="3"/>
      <c r="J57" s="47"/>
    </row>
    <row r="58" spans="2:10" ht="18" customHeight="1">
      <c r="B58" s="3"/>
      <c r="C58" s="110"/>
      <c r="D58" s="61"/>
      <c r="E58" s="16"/>
      <c r="F58" s="47"/>
      <c r="G58" s="47"/>
      <c r="H58" s="3"/>
      <c r="J58" s="47"/>
    </row>
    <row r="59" spans="2:10" ht="18" customHeight="1">
      <c r="B59" s="3"/>
      <c r="C59" s="110"/>
      <c r="D59" s="16"/>
      <c r="E59" s="91"/>
      <c r="F59" s="47"/>
      <c r="G59" s="47"/>
      <c r="H59" s="3"/>
      <c r="J59" s="47"/>
    </row>
    <row r="60" spans="2:15" ht="18" customHeight="1">
      <c r="B60" s="3"/>
      <c r="C60" s="110"/>
      <c r="D60" s="91"/>
      <c r="E60" s="16"/>
      <c r="F60" s="47"/>
      <c r="G60" s="47"/>
      <c r="H60" s="3"/>
      <c r="I60" s="17"/>
      <c r="J60" s="47"/>
      <c r="O60" s="3"/>
    </row>
    <row r="61" spans="2:10" ht="18" customHeight="1">
      <c r="B61" s="3"/>
      <c r="C61" s="110"/>
      <c r="D61" s="91"/>
      <c r="E61" s="16"/>
      <c r="F61" s="47"/>
      <c r="G61" s="47"/>
      <c r="H61" s="3"/>
      <c r="J61" s="47"/>
    </row>
    <row r="62" spans="2:15" ht="18" customHeight="1">
      <c r="B62" s="3"/>
      <c r="C62" s="110"/>
      <c r="D62" s="16"/>
      <c r="E62" s="16"/>
      <c r="F62" s="47"/>
      <c r="G62" s="94"/>
      <c r="H62" s="3"/>
      <c r="O62" s="3"/>
    </row>
    <row r="63" spans="2:8" ht="18" customHeight="1">
      <c r="B63" s="3"/>
      <c r="C63" s="110"/>
      <c r="D63" s="16"/>
      <c r="E63" s="16"/>
      <c r="F63" s="94"/>
      <c r="G63" s="47"/>
      <c r="H63" s="3"/>
    </row>
    <row r="64" spans="2:8" ht="18" customHeight="1">
      <c r="B64" s="3"/>
      <c r="C64" s="110"/>
      <c r="D64" s="91"/>
      <c r="E64" s="3"/>
      <c r="F64" s="47"/>
      <c r="G64" s="47"/>
      <c r="H64" s="3"/>
    </row>
    <row r="65" spans="2:8" ht="18" customHeight="1">
      <c r="B65" s="3"/>
      <c r="C65" s="110"/>
      <c r="D65" s="91"/>
      <c r="E65" s="3"/>
      <c r="F65" s="47"/>
      <c r="G65" s="47"/>
      <c r="H65" s="3"/>
    </row>
    <row r="66" spans="2:8" ht="18" customHeight="1">
      <c r="B66" s="3"/>
      <c r="C66" s="110"/>
      <c r="D66" s="91"/>
      <c r="E66" s="84"/>
      <c r="F66" s="47"/>
      <c r="G66" s="47"/>
      <c r="H66" s="3"/>
    </row>
    <row r="67" spans="2:8" ht="18" customHeight="1">
      <c r="B67" s="3"/>
      <c r="C67" s="110"/>
      <c r="D67" s="61"/>
      <c r="E67" s="3"/>
      <c r="F67" s="47"/>
      <c r="G67" s="47"/>
      <c r="H67" s="3"/>
    </row>
    <row r="68" spans="2:8" ht="18" customHeight="1">
      <c r="B68" s="3"/>
      <c r="C68" s="110"/>
      <c r="D68" s="91"/>
      <c r="E68" s="3"/>
      <c r="F68" s="47"/>
      <c r="G68" s="47"/>
      <c r="H68" s="3"/>
    </row>
    <row r="69" spans="2:8" ht="18" customHeight="1">
      <c r="B69" s="3"/>
      <c r="C69" s="110"/>
      <c r="D69" s="91"/>
      <c r="E69" s="3"/>
      <c r="F69" s="47"/>
      <c r="G69" s="47"/>
      <c r="H69" s="3"/>
    </row>
    <row r="70" spans="2:8" ht="18" customHeight="1">
      <c r="B70" s="3"/>
      <c r="C70" s="110"/>
      <c r="D70" s="61"/>
      <c r="E70" s="16"/>
      <c r="F70" s="47"/>
      <c r="G70" s="47"/>
      <c r="H70" s="3"/>
    </row>
    <row r="71" spans="2:8" ht="18" customHeight="1">
      <c r="B71" s="3"/>
      <c r="C71" s="110"/>
      <c r="D71" s="16"/>
      <c r="E71" s="91"/>
      <c r="F71" s="47"/>
      <c r="G71" s="47"/>
      <c r="H71" s="3"/>
    </row>
    <row r="72" spans="2:8" ht="18" customHeight="1">
      <c r="B72" s="3"/>
      <c r="C72" s="110"/>
      <c r="D72" s="91"/>
      <c r="E72" s="16"/>
      <c r="F72" s="47"/>
      <c r="G72" s="47"/>
      <c r="H72" s="3"/>
    </row>
    <row r="73" spans="3:8" ht="18" customHeight="1">
      <c r="C73" s="110"/>
      <c r="D73" s="91"/>
      <c r="E73" s="16"/>
      <c r="F73" s="47"/>
      <c r="G73" s="47"/>
      <c r="H73" s="3"/>
    </row>
    <row r="74" spans="3:8" ht="18" customHeight="1">
      <c r="C74" s="110"/>
      <c r="D74" s="16"/>
      <c r="E74" s="16"/>
      <c r="F74" s="47"/>
      <c r="G74" s="94"/>
      <c r="H74" s="3"/>
    </row>
    <row r="75" spans="3:8" ht="18" customHeight="1">
      <c r="C75" s="110"/>
      <c r="D75" s="16"/>
      <c r="E75" s="16"/>
      <c r="F75" s="94"/>
      <c r="G75" s="47"/>
      <c r="H75" s="3"/>
    </row>
    <row r="76" spans="3:8" ht="18" customHeight="1">
      <c r="C76" s="96"/>
      <c r="D76" s="95"/>
      <c r="E76" s="92"/>
      <c r="F76" s="47"/>
      <c r="G76" s="94"/>
      <c r="H76" s="3"/>
    </row>
    <row r="77" spans="3:8" ht="18" customHeight="1">
      <c r="C77" s="132"/>
      <c r="D77" s="95"/>
      <c r="E77" s="84"/>
      <c r="F77" s="47"/>
      <c r="G77" s="94"/>
      <c r="H77" s="3"/>
    </row>
    <row r="78" spans="3:8" ht="18" customHeight="1">
      <c r="C78" s="100"/>
      <c r="D78" s="93"/>
      <c r="E78" s="84"/>
      <c r="F78" s="47"/>
      <c r="G78" s="47"/>
      <c r="H78" s="3"/>
    </row>
    <row r="79" spans="3:8" ht="18" customHeight="1">
      <c r="C79" s="96"/>
      <c r="D79" s="95"/>
      <c r="E79" s="84"/>
      <c r="F79" s="47"/>
      <c r="G79" s="47"/>
      <c r="H79" s="3"/>
    </row>
    <row r="80" spans="3:8" ht="18" customHeight="1">
      <c r="C80" s="3"/>
      <c r="D80" s="3"/>
      <c r="E80" s="3"/>
      <c r="F80" s="3"/>
      <c r="G80" s="3"/>
      <c r="H80" s="3"/>
    </row>
    <row r="81" spans="3:8" ht="18" customHeight="1">
      <c r="C81" s="3"/>
      <c r="D81" s="3"/>
      <c r="E81" s="3"/>
      <c r="F81" s="3"/>
      <c r="G81" s="3"/>
      <c r="H81" s="3"/>
    </row>
    <row r="82" spans="3:8" ht="18" customHeight="1">
      <c r="C82" s="3"/>
      <c r="D82" s="3"/>
      <c r="E82" s="3"/>
      <c r="F82" s="3"/>
      <c r="G82" s="3"/>
      <c r="H82" s="3"/>
    </row>
    <row r="83" spans="3:8" ht="18" customHeight="1">
      <c r="C83" s="3"/>
      <c r="D83" s="3"/>
      <c r="E83" s="3"/>
      <c r="F83" s="3"/>
      <c r="G83" s="3"/>
      <c r="H83" s="3"/>
    </row>
  </sheetData>
  <sheetProtection/>
  <mergeCells count="4">
    <mergeCell ref="A1:D2"/>
    <mergeCell ref="H1:W2"/>
    <mergeCell ref="D54:E54"/>
    <mergeCell ref="V54:W54"/>
  </mergeCells>
  <dataValidations count="3">
    <dataValidation allowBlank="1" showInputMessage="1" showErrorMessage="1" imeMode="off" sqref="I61 F55:F75 I28 I15:I19 K8 F79 I21:I24 K17:K53 M15:M19 K12:K14 M13 M22:M23 C21 Q12:Q16 I30 M10 O18:O21 Q10 I47:I53 S10 S12:S13 M46:M53 G5:G18 G20:G21 G23:G28 Q22 G55:G79 S23 S16:S17 S19 S21 U22:U23 U10:U14 U20 G30:G53 J55:J61 L54:M54"/>
    <dataValidation allowBlank="1" showInputMessage="1" showErrorMessage="1" imeMode="hiragana" sqref="D74:D76 D7:D9 D79 D26:D28 D15 D23:D24 D56 C38 D36:D38 D62:D63 D41:D42 D46:D54"/>
    <dataValidation allowBlank="1" showInputMessage="1" showErrorMessage="1" imeMode="on" sqref="D10 D55 D5:D6 D22 D16:D18 D20 D29:D33 D57:D61 D64:D73 D43:D45 J54"/>
  </dataValidations>
  <printOptions/>
  <pageMargins left="0.12" right="0.3" top="0.15748031496062992" bottom="0.15748031496062992" header="0.11811023622047245" footer="0.11811023622047245"/>
  <pageSetup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石野サーキット</dc:creator>
  <cp:keywords/>
  <dc:description/>
  <cp:lastModifiedBy>kawanakumiko</cp:lastModifiedBy>
  <cp:lastPrinted>2013-12-09T02:27:06Z</cp:lastPrinted>
  <dcterms:created xsi:type="dcterms:W3CDTF">2009-03-15T05:15:29Z</dcterms:created>
  <dcterms:modified xsi:type="dcterms:W3CDTF">2013-12-11T09:22:15Z</dcterms:modified>
  <cp:category/>
  <cp:version/>
  <cp:contentType/>
  <cp:contentStatus/>
</cp:coreProperties>
</file>